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Sunce-PC3\Desktop\Obrasci_financijskih_izvjestaja_v_8.3.0\"/>
    </mc:Choice>
  </mc:AlternateContent>
  <xr:revisionPtr revIDLastSave="0" documentId="13_ncr:1_{BD059857-6618-4C92-87FD-2761A07FC835}"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B318" i="9"/>
  <c r="H317" i="9"/>
  <c r="G317" i="9"/>
  <c r="E317" i="9" s="1"/>
  <c r="B317" i="9" s="1"/>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s="1"/>
  <c r="B288" i="9" s="1"/>
  <c r="E288" i="9"/>
  <c r="M287" i="9"/>
  <c r="F287" i="9" s="1"/>
  <c r="L287" i="9"/>
  <c r="E287" i="9"/>
  <c r="M286" i="9"/>
  <c r="L286" i="9"/>
  <c r="F286" i="9"/>
  <c r="E286" i="9"/>
  <c r="B286" i="9" s="1"/>
  <c r="M285" i="9"/>
  <c r="L285" i="9"/>
  <c r="F285" i="9" s="1"/>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L279" i="9"/>
  <c r="E279" i="9"/>
  <c r="M278" i="9"/>
  <c r="L278" i="9"/>
  <c r="F278" i="9"/>
  <c r="E278" i="9"/>
  <c r="B278" i="9" s="1"/>
  <c r="M277" i="9"/>
  <c r="L277" i="9"/>
  <c r="F277" i="9" s="1"/>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F272" i="9" s="1"/>
  <c r="B272" i="9" s="1"/>
  <c r="E272" i="9"/>
  <c r="M271" i="9"/>
  <c r="F271" i="9" s="1"/>
  <c r="L271" i="9"/>
  <c r="E271" i="9"/>
  <c r="M270" i="9"/>
  <c r="L270" i="9"/>
  <c r="F270" i="9"/>
  <c r="E270" i="9"/>
  <c r="B270" i="9" s="1"/>
  <c r="M269" i="9"/>
  <c r="L269" i="9"/>
  <c r="F269" i="9" s="1"/>
  <c r="B269" i="9" s="1"/>
  <c r="E269" i="9"/>
  <c r="M268" i="9"/>
  <c r="L268" i="9"/>
  <c r="F268" i="9" s="1"/>
  <c r="B268" i="9" s="1"/>
  <c r="E268" i="9"/>
  <c r="M267" i="9"/>
  <c r="L267" i="9"/>
  <c r="F267" i="9" s="1"/>
  <c r="B267" i="9" s="1"/>
  <c r="E267" i="9"/>
  <c r="M266" i="9"/>
  <c r="L266" i="9"/>
  <c r="F266" i="9"/>
  <c r="E266" i="9"/>
  <c r="B266" i="9" s="1"/>
  <c r="M265" i="9"/>
  <c r="L265" i="9"/>
  <c r="F265" i="9"/>
  <c r="B265" i="9" s="1"/>
  <c r="E265" i="9"/>
  <c r="M264" i="9"/>
  <c r="L264" i="9"/>
  <c r="F264" i="9" s="1"/>
  <c r="B264" i="9" s="1"/>
  <c r="E264" i="9"/>
  <c r="M263" i="9"/>
  <c r="F263" i="9" s="1"/>
  <c r="L263" i="9"/>
  <c r="E263" i="9"/>
  <c r="B263" i="9" s="1"/>
  <c r="M262" i="9"/>
  <c r="L262" i="9"/>
  <c r="F262" i="9"/>
  <c r="E262" i="9"/>
  <c r="B262" i="9" s="1"/>
  <c r="M261" i="9"/>
  <c r="L261" i="9"/>
  <c r="F261" i="9" s="1"/>
  <c r="E261" i="9"/>
  <c r="M260" i="9"/>
  <c r="L260" i="9"/>
  <c r="F260" i="9" s="1"/>
  <c r="B260" i="9" s="1"/>
  <c r="E260" i="9"/>
  <c r="M259" i="9"/>
  <c r="L259" i="9"/>
  <c r="F259" i="9" s="1"/>
  <c r="B259" i="9" s="1"/>
  <c r="E259" i="9"/>
  <c r="M258" i="9"/>
  <c r="L258" i="9"/>
  <c r="F258" i="9"/>
  <c r="E258" i="9"/>
  <c r="B258" i="9" s="1"/>
  <c r="M257" i="9"/>
  <c r="L257" i="9"/>
  <c r="F257" i="9"/>
  <c r="B257" i="9" s="1"/>
  <c r="E257" i="9"/>
  <c r="M256" i="9"/>
  <c r="L256" i="9"/>
  <c r="F256" i="9" s="1"/>
  <c r="B256" i="9" s="1"/>
  <c r="E256" i="9"/>
  <c r="M255" i="9"/>
  <c r="F255" i="9" s="1"/>
  <c r="L255" i="9"/>
  <c r="E255" i="9"/>
  <c r="B255" i="9" s="1"/>
  <c r="M254" i="9"/>
  <c r="L254" i="9"/>
  <c r="F254" i="9"/>
  <c r="E254" i="9"/>
  <c r="B254" i="9" s="1"/>
  <c r="M253" i="9"/>
  <c r="L253" i="9"/>
  <c r="F253" i="9" s="1"/>
  <c r="E253" i="9"/>
  <c r="M252" i="9"/>
  <c r="L252" i="9"/>
  <c r="F252" i="9" s="1"/>
  <c r="B252" i="9" s="1"/>
  <c r="E252" i="9"/>
  <c r="M251" i="9"/>
  <c r="L251" i="9"/>
  <c r="F251" i="9" s="1"/>
  <c r="B251" i="9" s="1"/>
  <c r="E251" i="9"/>
  <c r="M250" i="9"/>
  <c r="L250" i="9"/>
  <c r="F250" i="9"/>
  <c r="E250" i="9"/>
  <c r="B250" i="9" s="1"/>
  <c r="M249" i="9"/>
  <c r="L249" i="9"/>
  <c r="F249" i="9"/>
  <c r="B249" i="9" s="1"/>
  <c r="E249" i="9"/>
  <c r="M248" i="9"/>
  <c r="L248" i="9"/>
  <c r="F248" i="9" s="1"/>
  <c r="B248" i="9" s="1"/>
  <c r="E248" i="9"/>
  <c r="M247" i="9"/>
  <c r="F247" i="9" s="1"/>
  <c r="L247" i="9"/>
  <c r="E247" i="9"/>
  <c r="M246" i="9"/>
  <c r="L246" i="9"/>
  <c r="F246" i="9"/>
  <c r="E246" i="9"/>
  <c r="B246" i="9" s="1"/>
  <c r="M245" i="9"/>
  <c r="L245" i="9"/>
  <c r="F245" i="9" s="1"/>
  <c r="E245" i="9"/>
  <c r="M244" i="9"/>
  <c r="L244" i="9"/>
  <c r="E244" i="9"/>
  <c r="M243" i="9"/>
  <c r="L243" i="9"/>
  <c r="F243" i="9" s="1"/>
  <c r="B243" i="9" s="1"/>
  <c r="E243" i="9"/>
  <c r="M242" i="9"/>
  <c r="F242" i="9" s="1"/>
  <c r="L242" i="9"/>
  <c r="E242" i="9"/>
  <c r="M241" i="9"/>
  <c r="F241" i="9" s="1"/>
  <c r="B241" i="9" s="1"/>
  <c r="L241" i="9"/>
  <c r="E241" i="9"/>
  <c r="M240" i="9"/>
  <c r="L240" i="9"/>
  <c r="F240" i="9" s="1"/>
  <c r="B240" i="9" s="1"/>
  <c r="E240" i="9"/>
  <c r="M239" i="9"/>
  <c r="F239" i="9" s="1"/>
  <c r="L239" i="9"/>
  <c r="E239" i="9"/>
  <c r="M238" i="9"/>
  <c r="F238" i="9" s="1"/>
  <c r="L238" i="9"/>
  <c r="E238" i="9"/>
  <c r="M237" i="9"/>
  <c r="L237" i="9"/>
  <c r="E237" i="9"/>
  <c r="M236" i="9"/>
  <c r="L236" i="9"/>
  <c r="E236" i="9"/>
  <c r="M235" i="9"/>
  <c r="L235" i="9"/>
  <c r="F235" i="9" s="1"/>
  <c r="B235" i="9" s="1"/>
  <c r="E235" i="9"/>
  <c r="M234" i="9"/>
  <c r="L234" i="9"/>
  <c r="F234" i="9"/>
  <c r="E234" i="9"/>
  <c r="B234" i="9" s="1"/>
  <c r="M233" i="9"/>
  <c r="L233" i="9"/>
  <c r="F233" i="9"/>
  <c r="B233" i="9" s="1"/>
  <c r="E233" i="9"/>
  <c r="M232" i="9"/>
  <c r="L232" i="9"/>
  <c r="F232" i="9" s="1"/>
  <c r="B232" i="9" s="1"/>
  <c r="E232" i="9"/>
  <c r="M231" i="9"/>
  <c r="F231" i="9" s="1"/>
  <c r="L231" i="9"/>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E84" i="9" s="1"/>
  <c r="G84" i="9"/>
  <c r="F84" i="9"/>
  <c r="B84" i="9"/>
  <c r="H83" i="9"/>
  <c r="G83" i="9"/>
  <c r="F83" i="9"/>
  <c r="E83" i="9"/>
  <c r="H82" i="9"/>
  <c r="G82" i="9"/>
  <c r="E82" i="9" s="1"/>
  <c r="F82" i="9"/>
  <c r="H81" i="9"/>
  <c r="G81" i="9"/>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F69" i="9"/>
  <c r="B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F61" i="9"/>
  <c r="B61" i="9"/>
  <c r="H60" i="9"/>
  <c r="E60" i="9" s="1"/>
  <c r="B60" i="9" s="1"/>
  <c r="G60" i="9"/>
  <c r="F60" i="9"/>
  <c r="H59" i="9"/>
  <c r="G59" i="9"/>
  <c r="F59" i="9"/>
  <c r="E59" i="9"/>
  <c r="B59" i="9" s="1"/>
  <c r="H58" i="9"/>
  <c r="G58" i="9"/>
  <c r="E58" i="9" s="1"/>
  <c r="B58" i="9" s="1"/>
  <c r="F58" i="9"/>
  <c r="H57" i="9"/>
  <c r="G57" i="9"/>
  <c r="F57" i="9"/>
  <c r="H56" i="9"/>
  <c r="G56" i="9"/>
  <c r="E56" i="9" s="1"/>
  <c r="B56" i="9" s="1"/>
  <c r="F56" i="9"/>
  <c r="H55" i="9"/>
  <c r="E55" i="9" s="1"/>
  <c r="B55" i="9" s="1"/>
  <c r="G55" i="9"/>
  <c r="F55" i="9"/>
  <c r="H54" i="9"/>
  <c r="G54" i="9"/>
  <c r="F54" i="9"/>
  <c r="H53" i="9"/>
  <c r="G53" i="9"/>
  <c r="E53" i="9" s="1"/>
  <c r="B53" i="9" s="1"/>
  <c r="F53" i="9"/>
  <c r="H52" i="9"/>
  <c r="G52" i="9"/>
  <c r="F52" i="9"/>
  <c r="H51" i="9"/>
  <c r="G51" i="9"/>
  <c r="F51" i="9"/>
  <c r="H50" i="9"/>
  <c r="G50" i="9"/>
  <c r="E50" i="9" s="1"/>
  <c r="B50" i="9" s="1"/>
  <c r="F50" i="9"/>
  <c r="H49" i="9"/>
  <c r="E49" i="9" s="1"/>
  <c r="B49" i="9" s="1"/>
  <c r="G49" i="9"/>
  <c r="F49" i="9"/>
  <c r="H48" i="9"/>
  <c r="G48" i="9"/>
  <c r="F48" i="9"/>
  <c r="H47" i="9"/>
  <c r="G47" i="9"/>
  <c r="F47" i="9"/>
  <c r="E47" i="9"/>
  <c r="B47" i="9" s="1"/>
  <c r="H46" i="9"/>
  <c r="E46" i="9" s="1"/>
  <c r="B46" i="9" s="1"/>
  <c r="G46" i="9"/>
  <c r="F46" i="9"/>
  <c r="H45" i="9"/>
  <c r="G45" i="9"/>
  <c r="E45" i="9" s="1"/>
  <c r="B45" i="9" s="1"/>
  <c r="F45" i="9"/>
  <c r="H44" i="9"/>
  <c r="G44" i="9"/>
  <c r="E44" i="9" s="1"/>
  <c r="B44" i="9" s="1"/>
  <c r="F44" i="9"/>
  <c r="H43" i="9"/>
  <c r="G43" i="9"/>
  <c r="E43" i="9" s="1"/>
  <c r="B43" i="9" s="1"/>
  <c r="F43" i="9"/>
  <c r="H42" i="9"/>
  <c r="G42" i="9"/>
  <c r="E42" i="9" s="1"/>
  <c r="B42" i="9" s="1"/>
  <c r="F42" i="9"/>
  <c r="H41" i="9"/>
  <c r="E41" i="9" s="1"/>
  <c r="B41" i="9" s="1"/>
  <c r="G41" i="9"/>
  <c r="F41" i="9"/>
  <c r="H40" i="9"/>
  <c r="E40" i="9" s="1"/>
  <c r="B40" i="9" s="1"/>
  <c r="G40" i="9"/>
  <c r="F40" i="9"/>
  <c r="H39" i="9"/>
  <c r="G39" i="9"/>
  <c r="F39" i="9"/>
  <c r="E39" i="9"/>
  <c r="B39" i="9" s="1"/>
  <c r="H38" i="9"/>
  <c r="G38" i="9"/>
  <c r="F38" i="9"/>
  <c r="H37" i="9"/>
  <c r="G37" i="9"/>
  <c r="F37" i="9"/>
  <c r="H36" i="9"/>
  <c r="G36" i="9"/>
  <c r="F36" i="9"/>
  <c r="H35" i="9"/>
  <c r="G35" i="9"/>
  <c r="F35" i="9"/>
  <c r="E35" i="9"/>
  <c r="B35" i="9"/>
  <c r="H34" i="9"/>
  <c r="G34" i="9"/>
  <c r="F34" i="9"/>
  <c r="H33" i="9"/>
  <c r="G33" i="9"/>
  <c r="E33" i="9" s="1"/>
  <c r="B33" i="9" s="1"/>
  <c r="F33" i="9"/>
  <c r="H32" i="9"/>
  <c r="E32" i="9" s="1"/>
  <c r="B32" i="9" s="1"/>
  <c r="G32" i="9"/>
  <c r="F32" i="9"/>
  <c r="H31" i="9"/>
  <c r="G31" i="9"/>
  <c r="F31" i="9"/>
  <c r="H30" i="9"/>
  <c r="G30" i="9"/>
  <c r="F30" i="9"/>
  <c r="E30" i="9"/>
  <c r="B30" i="9" s="1"/>
  <c r="H29" i="9"/>
  <c r="G29" i="9"/>
  <c r="E29" i="9" s="1"/>
  <c r="B29" i="9" s="1"/>
  <c r="F29" i="9"/>
  <c r="H28" i="9"/>
  <c r="G28" i="9"/>
  <c r="E28" i="9" s="1"/>
  <c r="B28" i="9" s="1"/>
  <c r="F28" i="9"/>
  <c r="H27" i="9"/>
  <c r="G27" i="9"/>
  <c r="F27" i="9"/>
  <c r="E27" i="9"/>
  <c r="B27" i="9"/>
  <c r="H26" i="9"/>
  <c r="G26" i="9"/>
  <c r="F26" i="9"/>
  <c r="H25" i="9"/>
  <c r="G25" i="9"/>
  <c r="F25" i="9"/>
  <c r="E25" i="9"/>
  <c r="B25" i="9" s="1"/>
  <c r="F24" i="9"/>
  <c r="F4" i="9"/>
  <c r="O3" i="9"/>
  <c r="G296" i="9" s="1"/>
  <c r="E296" i="9" s="1"/>
  <c r="I3" i="9"/>
  <c r="H3" i="9"/>
  <c r="G3" i="9"/>
  <c r="D104" i="8"/>
  <c r="D97" i="8"/>
  <c r="D92" i="8"/>
  <c r="D87" i="8"/>
  <c r="D82" i="8"/>
  <c r="D77" i="8"/>
  <c r="D51" i="8" s="1"/>
  <c r="D72" i="8"/>
  <c r="D67" i="8"/>
  <c r="D62" i="8"/>
  <c r="D57" i="8"/>
  <c r="D52" i="8"/>
  <c r="D46" i="8"/>
  <c r="D45" i="8" s="1"/>
  <c r="I40" i="3" s="1"/>
  <c r="D37" i="8"/>
  <c r="D27" i="8"/>
  <c r="D25" i="8" s="1"/>
  <c r="C1602" i="1" s="1"/>
  <c r="D18" i="8"/>
  <c r="D8" i="8"/>
  <c r="D6" i="8" s="1"/>
  <c r="C1583" i="1" s="1"/>
  <c r="E44" i="7"/>
  <c r="D44" i="7"/>
  <c r="D38" i="7" s="1"/>
  <c r="H35" i="3" s="1"/>
  <c r="E39" i="7"/>
  <c r="D39" i="7"/>
  <c r="E30" i="7"/>
  <c r="D30" i="7"/>
  <c r="E23" i="7"/>
  <c r="E22" i="7" s="1"/>
  <c r="I34" i="3" s="1"/>
  <c r="D23" i="7"/>
  <c r="D22" i="7" s="1"/>
  <c r="E14" i="7"/>
  <c r="D14" i="7"/>
  <c r="E7" i="7"/>
  <c r="D1540" i="1" s="1"/>
  <c r="G1540" i="1"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F260" i="5" s="1"/>
  <c r="D260" i="5"/>
  <c r="F259" i="5"/>
  <c r="F258" i="5"/>
  <c r="F257" i="5"/>
  <c r="F256" i="5"/>
  <c r="E256" i="5"/>
  <c r="D256" i="5"/>
  <c r="D255" i="5" s="1"/>
  <c r="F255" i="5" s="1"/>
  <c r="F254" i="5"/>
  <c r="F253" i="5"/>
  <c r="E252" i="5"/>
  <c r="F252" i="5" s="1"/>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F82" i="5" s="1"/>
  <c r="D82" i="5"/>
  <c r="F81" i="5"/>
  <c r="F80" i="5"/>
  <c r="F79" i="5"/>
  <c r="F78" i="5"/>
  <c r="F77" i="5"/>
  <c r="E76" i="5"/>
  <c r="D76" i="5"/>
  <c r="D70" i="5" s="1"/>
  <c r="F70"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F596" i="4"/>
  <c r="F595" i="4"/>
  <c r="E594" i="4"/>
  <c r="D594" i="4"/>
  <c r="F594" i="4" s="1"/>
  <c r="F593" i="4"/>
  <c r="F592" i="4"/>
  <c r="F591" i="4"/>
  <c r="E591" i="4"/>
  <c r="E584" i="4" s="1"/>
  <c r="D591" i="4"/>
  <c r="F590" i="4"/>
  <c r="E589" i="4"/>
  <c r="D589" i="4"/>
  <c r="F589" i="4" s="1"/>
  <c r="F588" i="4"/>
  <c r="F587" i="4"/>
  <c r="F586" i="4"/>
  <c r="F585" i="4"/>
  <c r="E585" i="4"/>
  <c r="D585" i="4"/>
  <c r="D584" i="4"/>
  <c r="F584" i="4" s="1"/>
  <c r="F583" i="4"/>
  <c r="F582" i="4"/>
  <c r="F581" i="4"/>
  <c r="E581" i="4"/>
  <c r="D581" i="4"/>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E542" i="4"/>
  <c r="D542" i="4"/>
  <c r="F542" i="4" s="1"/>
  <c r="F541" i="4"/>
  <c r="F540" i="4"/>
  <c r="F539" i="4"/>
  <c r="F538" i="4"/>
  <c r="F537" i="4"/>
  <c r="E537" i="4"/>
  <c r="D537" i="4"/>
  <c r="F534" i="4"/>
  <c r="F533" i="4"/>
  <c r="E532" i="4"/>
  <c r="D532" i="4"/>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E432" i="4"/>
  <c r="D432" i="4"/>
  <c r="F432" i="4" s="1"/>
  <c r="D431" i="4"/>
  <c r="E428" i="4"/>
  <c r="D428" i="4"/>
  <c r="E427" i="4"/>
  <c r="E648" i="4" s="1"/>
  <c r="D642" i="1" s="1"/>
  <c r="G642" i="1" s="1"/>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F310" i="4"/>
  <c r="E310" i="4"/>
  <c r="E309" i="4" s="1"/>
  <c r="D310" i="4"/>
  <c r="D309" i="4" s="1"/>
  <c r="F309" i="4" s="1"/>
  <c r="E308"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E230" i="4"/>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F140" i="4"/>
  <c r="E140" i="4"/>
  <c r="D140" i="4"/>
  <c r="F139" i="4"/>
  <c r="F138" i="4"/>
  <c r="F137" i="4"/>
  <c r="F136" i="4"/>
  <c r="E135" i="4"/>
  <c r="E134" i="4" s="1"/>
  <c r="D135"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F112" i="4" s="1"/>
  <c r="D112" i="4"/>
  <c r="F111" i="4"/>
  <c r="F110" i="4"/>
  <c r="F109" i="4"/>
  <c r="F108" i="4"/>
  <c r="F107" i="4"/>
  <c r="E107" i="4"/>
  <c r="E106" i="4"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F77" i="4"/>
  <c r="E77" i="4"/>
  <c r="D77" i="4"/>
  <c r="F76" i="4"/>
  <c r="F75" i="4"/>
  <c r="E74" i="4"/>
  <c r="F74" i="4"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F44" i="4"/>
  <c r="E44" i="4"/>
  <c r="E43" i="4" s="1"/>
  <c r="D44" i="4"/>
  <c r="D43" i="4" s="1"/>
  <c r="F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41" i="3"/>
  <c r="G41" i="3"/>
  <c r="B41" i="3"/>
  <c r="G40" i="3"/>
  <c r="B40" i="3"/>
  <c r="G39" i="3"/>
  <c r="B39" i="3"/>
  <c r="H38" i="3"/>
  <c r="G38" i="3"/>
  <c r="B38" i="3"/>
  <c r="H36" i="3"/>
  <c r="G36" i="3"/>
  <c r="B36" i="3"/>
  <c r="G35" i="3"/>
  <c r="B35" i="3"/>
  <c r="H34"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2" i="1"/>
  <c r="G1682" i="1"/>
  <c r="C1682" i="1"/>
  <c r="C1681" i="1"/>
  <c r="G1681" i="1" s="1"/>
  <c r="C1680" i="1"/>
  <c r="H1680" i="1" s="1"/>
  <c r="H1679" i="1"/>
  <c r="G1679" i="1"/>
  <c r="C1679" i="1"/>
  <c r="H1678" i="1"/>
  <c r="C1678" i="1"/>
  <c r="G1678" i="1" s="1"/>
  <c r="H1677" i="1"/>
  <c r="G1677" i="1"/>
  <c r="C1677" i="1"/>
  <c r="C1676" i="1"/>
  <c r="C1675" i="1"/>
  <c r="H1674" i="1"/>
  <c r="G1674" i="1"/>
  <c r="C1674" i="1"/>
  <c r="H1673" i="1"/>
  <c r="G1673" i="1"/>
  <c r="C1673" i="1"/>
  <c r="C1672" i="1"/>
  <c r="H1672" i="1" s="1"/>
  <c r="H1671" i="1"/>
  <c r="G1671" i="1"/>
  <c r="C1671" i="1"/>
  <c r="H1670" i="1"/>
  <c r="C1670" i="1"/>
  <c r="G1670" i="1" s="1"/>
  <c r="H1669" i="1"/>
  <c r="G1669" i="1"/>
  <c r="C1669" i="1"/>
  <c r="C1668" i="1"/>
  <c r="C1667" i="1"/>
  <c r="H1667" i="1" s="1"/>
  <c r="H1666" i="1"/>
  <c r="G1666" i="1"/>
  <c r="C1666" i="1"/>
  <c r="H1665" i="1"/>
  <c r="G1665" i="1"/>
  <c r="C1665" i="1"/>
  <c r="G1664" i="1"/>
  <c r="C1664" i="1"/>
  <c r="H1664" i="1" s="1"/>
  <c r="H1663" i="1"/>
  <c r="G1663" i="1"/>
  <c r="C1663" i="1"/>
  <c r="C1662" i="1"/>
  <c r="G1662" i="1" s="1"/>
  <c r="H1661" i="1"/>
  <c r="G1661" i="1"/>
  <c r="C1661" i="1"/>
  <c r="C1660" i="1"/>
  <c r="G1659" i="1"/>
  <c r="C1659" i="1"/>
  <c r="H1659" i="1" s="1"/>
  <c r="H1658" i="1"/>
  <c r="G1658" i="1"/>
  <c r="C1658" i="1"/>
  <c r="H1657" i="1"/>
  <c r="G1657" i="1"/>
  <c r="C1657" i="1"/>
  <c r="H1656" i="1"/>
  <c r="C1656" i="1"/>
  <c r="G1656" i="1" s="1"/>
  <c r="H1655" i="1"/>
  <c r="G1655" i="1"/>
  <c r="C1655" i="1"/>
  <c r="H1654" i="1"/>
  <c r="C1654" i="1"/>
  <c r="G1654" i="1" s="1"/>
  <c r="H1653" i="1"/>
  <c r="C1653" i="1"/>
  <c r="G1653" i="1" s="1"/>
  <c r="C1652" i="1"/>
  <c r="C1651" i="1"/>
  <c r="H1651" i="1" s="1"/>
  <c r="H1650" i="1"/>
  <c r="G1650" i="1"/>
  <c r="C1650" i="1"/>
  <c r="H1649" i="1"/>
  <c r="G1649" i="1"/>
  <c r="C1649" i="1"/>
  <c r="G1648" i="1"/>
  <c r="C1648" i="1"/>
  <c r="H1648" i="1" s="1"/>
  <c r="H1647" i="1"/>
  <c r="C1647" i="1"/>
  <c r="G1647" i="1" s="1"/>
  <c r="C1646" i="1"/>
  <c r="G1646" i="1" s="1"/>
  <c r="C1645" i="1"/>
  <c r="H1645" i="1" s="1"/>
  <c r="C1644" i="1"/>
  <c r="C1643" i="1"/>
  <c r="H1643" i="1" s="1"/>
  <c r="H1642" i="1"/>
  <c r="G1642" i="1"/>
  <c r="C1642" i="1"/>
  <c r="H1641" i="1"/>
  <c r="G1641" i="1"/>
  <c r="C1641" i="1"/>
  <c r="H1640" i="1"/>
  <c r="G1640" i="1"/>
  <c r="C1640" i="1"/>
  <c r="H1639" i="1"/>
  <c r="C1639" i="1"/>
  <c r="G1639" i="1" s="1"/>
  <c r="C1638" i="1"/>
  <c r="G1638" i="1" s="1"/>
  <c r="C1637" i="1"/>
  <c r="G1637" i="1" s="1"/>
  <c r="C1636" i="1"/>
  <c r="G1635" i="1"/>
  <c r="C1635" i="1"/>
  <c r="H1635" i="1" s="1"/>
  <c r="H1634" i="1"/>
  <c r="G1634" i="1"/>
  <c r="C1634" i="1"/>
  <c r="H1633" i="1"/>
  <c r="G1633" i="1"/>
  <c r="C1633" i="1"/>
  <c r="H1632" i="1"/>
  <c r="G1632" i="1"/>
  <c r="C1632" i="1"/>
  <c r="H1631" i="1"/>
  <c r="C1631" i="1"/>
  <c r="G1631" i="1" s="1"/>
  <c r="C1630" i="1"/>
  <c r="G1630" i="1" s="1"/>
  <c r="C1629" i="1"/>
  <c r="H1629" i="1" s="1"/>
  <c r="C1628" i="1"/>
  <c r="G1627" i="1"/>
  <c r="C1627" i="1"/>
  <c r="H1627" i="1" s="1"/>
  <c r="H1626" i="1"/>
  <c r="G1626" i="1"/>
  <c r="C1626" i="1"/>
  <c r="H1625" i="1"/>
  <c r="G1625" i="1"/>
  <c r="C1625" i="1"/>
  <c r="H1624" i="1"/>
  <c r="G1624" i="1"/>
  <c r="C1624" i="1"/>
  <c r="H1623" i="1"/>
  <c r="C1623" i="1"/>
  <c r="G1623" i="1" s="1"/>
  <c r="C1622" i="1"/>
  <c r="G1622" i="1" s="1"/>
  <c r="C1620" i="1"/>
  <c r="G1619" i="1"/>
  <c r="C1619" i="1"/>
  <c r="H1619" i="1" s="1"/>
  <c r="H1618" i="1"/>
  <c r="G1618" i="1"/>
  <c r="C1618" i="1"/>
  <c r="H1617" i="1"/>
  <c r="G1617" i="1"/>
  <c r="C1617" i="1"/>
  <c r="H1616" i="1"/>
  <c r="C1616" i="1"/>
  <c r="G1616" i="1" s="1"/>
  <c r="H1615" i="1"/>
  <c r="C1615" i="1"/>
  <c r="G1615" i="1" s="1"/>
  <c r="H1614" i="1"/>
  <c r="C1614" i="1"/>
  <c r="G1614" i="1" s="1"/>
  <c r="H1613" i="1"/>
  <c r="G1613" i="1"/>
  <c r="C1613" i="1"/>
  <c r="C1612" i="1"/>
  <c r="G1611" i="1"/>
  <c r="C1611" i="1"/>
  <c r="H1611" i="1" s="1"/>
  <c r="H1610" i="1"/>
  <c r="G1610" i="1"/>
  <c r="C1610" i="1"/>
  <c r="H1609" i="1"/>
  <c r="G1609" i="1"/>
  <c r="C1609" i="1"/>
  <c r="C1608" i="1"/>
  <c r="H1608" i="1" s="1"/>
  <c r="H1607" i="1"/>
  <c r="C1607" i="1"/>
  <c r="G1607" i="1" s="1"/>
  <c r="C1606" i="1"/>
  <c r="G1606" i="1" s="1"/>
  <c r="G1605" i="1"/>
  <c r="C1605" i="1"/>
  <c r="H1605" i="1" s="1"/>
  <c r="C1604" i="1"/>
  <c r="G1603" i="1"/>
  <c r="C1603" i="1"/>
  <c r="H1603" i="1" s="1"/>
  <c r="C1601" i="1"/>
  <c r="H1601" i="1" s="1"/>
  <c r="C1600" i="1"/>
  <c r="G1600" i="1" s="1"/>
  <c r="H1599" i="1"/>
  <c r="C1599" i="1"/>
  <c r="G1599" i="1" s="1"/>
  <c r="H1598" i="1"/>
  <c r="C1598" i="1"/>
  <c r="G1598" i="1" s="1"/>
  <c r="H1597" i="1"/>
  <c r="G1597" i="1"/>
  <c r="C1597" i="1"/>
  <c r="C1596" i="1"/>
  <c r="C1595" i="1"/>
  <c r="H1595" i="1" s="1"/>
  <c r="C1594" i="1"/>
  <c r="H1594" i="1" s="1"/>
  <c r="C1593" i="1"/>
  <c r="H1593" i="1" s="1"/>
  <c r="C1592" i="1"/>
  <c r="H1592" i="1" s="1"/>
  <c r="H1591" i="1"/>
  <c r="C1591" i="1"/>
  <c r="G1591" i="1" s="1"/>
  <c r="H1590" i="1"/>
  <c r="C1590" i="1"/>
  <c r="G1590" i="1" s="1"/>
  <c r="H1589" i="1"/>
  <c r="C1589" i="1"/>
  <c r="G1589" i="1" s="1"/>
  <c r="C1588" i="1"/>
  <c r="C1587" i="1"/>
  <c r="H1587" i="1" s="1"/>
  <c r="C1586" i="1"/>
  <c r="H1586" i="1" s="1"/>
  <c r="C1585" i="1"/>
  <c r="H1585" i="1" s="1"/>
  <c r="G1584" i="1"/>
  <c r="C1584" i="1"/>
  <c r="H1584" i="1" s="1"/>
  <c r="C1582" i="1"/>
  <c r="J1581" i="1"/>
  <c r="H1581" i="1"/>
  <c r="D1581" i="1"/>
  <c r="C1581" i="1"/>
  <c r="G1581" i="1" s="1"/>
  <c r="I1581" i="1" s="1"/>
  <c r="D1580" i="1"/>
  <c r="H1580" i="1" s="1"/>
  <c r="C1580" i="1"/>
  <c r="D1579" i="1"/>
  <c r="C1579" i="1"/>
  <c r="G1579" i="1" s="1"/>
  <c r="D1578" i="1"/>
  <c r="C1578" i="1"/>
  <c r="J1578" i="1" s="1"/>
  <c r="D1577" i="1"/>
  <c r="G1577" i="1" s="1"/>
  <c r="C1577" i="1"/>
  <c r="D1576" i="1"/>
  <c r="C1576" i="1"/>
  <c r="H1575" i="1"/>
  <c r="D1575" i="1"/>
  <c r="C1575" i="1"/>
  <c r="J1575" i="1" s="1"/>
  <c r="D1574" i="1"/>
  <c r="C1574" i="1"/>
  <c r="G1574" i="1" s="1"/>
  <c r="H1573" i="1"/>
  <c r="G1573" i="1"/>
  <c r="I1573" i="1" s="1"/>
  <c r="D1573" i="1"/>
  <c r="C1573" i="1"/>
  <c r="J1573" i="1" s="1"/>
  <c r="H1572" i="1"/>
  <c r="G1572" i="1"/>
  <c r="D1572" i="1"/>
  <c r="C1572" i="1"/>
  <c r="C1571" i="1"/>
  <c r="J1570" i="1"/>
  <c r="G1570" i="1"/>
  <c r="I1570" i="1" s="1"/>
  <c r="D1570" i="1"/>
  <c r="C1570" i="1"/>
  <c r="H1570" i="1" s="1"/>
  <c r="H1569" i="1"/>
  <c r="D1569" i="1"/>
  <c r="C1569" i="1"/>
  <c r="J1569" i="1" s="1"/>
  <c r="D1568" i="1"/>
  <c r="C1568" i="1"/>
  <c r="J1568" i="1" s="1"/>
  <c r="H1567" i="1"/>
  <c r="D1567" i="1"/>
  <c r="C1567" i="1"/>
  <c r="D1566" i="1"/>
  <c r="C1566" i="1"/>
  <c r="H1566" i="1" s="1"/>
  <c r="D1565" i="1"/>
  <c r="C1565" i="1"/>
  <c r="J1565" i="1" s="1"/>
  <c r="D1564" i="1"/>
  <c r="J1564" i="1" s="1"/>
  <c r="C1564" i="1"/>
  <c r="H1564" i="1" s="1"/>
  <c r="G1563" i="1"/>
  <c r="D1563" i="1"/>
  <c r="C1563" i="1"/>
  <c r="D1562" i="1"/>
  <c r="C1562" i="1"/>
  <c r="J1562" i="1" s="1"/>
  <c r="J1561" i="1"/>
  <c r="H1561" i="1"/>
  <c r="D1561" i="1"/>
  <c r="C1561" i="1"/>
  <c r="G1561" i="1" s="1"/>
  <c r="I1561" i="1" s="1"/>
  <c r="D1560" i="1"/>
  <c r="C1560" i="1"/>
  <c r="J1560" i="1" s="1"/>
  <c r="D1559" i="1"/>
  <c r="C1559" i="1"/>
  <c r="H1559" i="1" s="1"/>
  <c r="J1558" i="1"/>
  <c r="H1558" i="1"/>
  <c r="D1558" i="1"/>
  <c r="C1558" i="1"/>
  <c r="G1558" i="1" s="1"/>
  <c r="I1558" i="1" s="1"/>
  <c r="D1557" i="1"/>
  <c r="G1557" i="1" s="1"/>
  <c r="C1557" i="1"/>
  <c r="J1557" i="1" s="1"/>
  <c r="D1556" i="1"/>
  <c r="G1556" i="1" s="1"/>
  <c r="C1556" i="1"/>
  <c r="D1555" i="1"/>
  <c r="C1555" i="1"/>
  <c r="H1555" i="1" s="1"/>
  <c r="D1554" i="1"/>
  <c r="C1554" i="1"/>
  <c r="J1554" i="1" s="1"/>
  <c r="J1553" i="1"/>
  <c r="G1553" i="1"/>
  <c r="I1553" i="1" s="1"/>
  <c r="D1553" i="1"/>
  <c r="C1553" i="1"/>
  <c r="H1553" i="1" s="1"/>
  <c r="D1552" i="1"/>
  <c r="C1552" i="1"/>
  <c r="J1552" i="1" s="1"/>
  <c r="D1551" i="1"/>
  <c r="C1551" i="1"/>
  <c r="J1551" i="1" s="1"/>
  <c r="H1550" i="1"/>
  <c r="D1550" i="1"/>
  <c r="C1550" i="1"/>
  <c r="D1549" i="1"/>
  <c r="C1549" i="1"/>
  <c r="H1549" i="1" s="1"/>
  <c r="D1548" i="1"/>
  <c r="C1548" i="1"/>
  <c r="J1548" i="1" s="1"/>
  <c r="H1547" i="1"/>
  <c r="D1547" i="1"/>
  <c r="C1547" i="1"/>
  <c r="J1547" i="1" s="1"/>
  <c r="D1546" i="1"/>
  <c r="C1546" i="1"/>
  <c r="J1546" i="1" s="1"/>
  <c r="D1545" i="1"/>
  <c r="C1545" i="1"/>
  <c r="G1545" i="1" s="1"/>
  <c r="J1544" i="1"/>
  <c r="H1544" i="1"/>
  <c r="D1544" i="1"/>
  <c r="G1544" i="1" s="1"/>
  <c r="I1544" i="1" s="1"/>
  <c r="C1544" i="1"/>
  <c r="D1543" i="1"/>
  <c r="G1543" i="1" s="1"/>
  <c r="C1543" i="1"/>
  <c r="J1543" i="1" s="1"/>
  <c r="D1542" i="1"/>
  <c r="C1542" i="1"/>
  <c r="J1542" i="1" s="1"/>
  <c r="D1541" i="1"/>
  <c r="C1541" i="1"/>
  <c r="C1540" i="1"/>
  <c r="C1539" i="1"/>
  <c r="C1538" i="1"/>
  <c r="D1536" i="1"/>
  <c r="C1536" i="1"/>
  <c r="H1536" i="1" s="1"/>
  <c r="D1535" i="1"/>
  <c r="C1535" i="1"/>
  <c r="G1535" i="1" s="1"/>
  <c r="G1534" i="1"/>
  <c r="D1534" i="1"/>
  <c r="C1534" i="1"/>
  <c r="H1534" i="1" s="1"/>
  <c r="H1533" i="1"/>
  <c r="D1533" i="1"/>
  <c r="C1533" i="1"/>
  <c r="H1532" i="1"/>
  <c r="D1532" i="1"/>
  <c r="C1532" i="1"/>
  <c r="G1532" i="1" s="1"/>
  <c r="D1531" i="1"/>
  <c r="C1531" i="1"/>
  <c r="G1530" i="1"/>
  <c r="D1530" i="1"/>
  <c r="C1530" i="1"/>
  <c r="H1530" i="1" s="1"/>
  <c r="D1529" i="1"/>
  <c r="C1529" i="1"/>
  <c r="G1529" i="1" s="1"/>
  <c r="D1528" i="1"/>
  <c r="G1528" i="1" s="1"/>
  <c r="C1528" i="1"/>
  <c r="H1527" i="1"/>
  <c r="D1527" i="1"/>
  <c r="C1527" i="1"/>
  <c r="D1526" i="1"/>
  <c r="C1526" i="1"/>
  <c r="H1526" i="1" s="1"/>
  <c r="D1525" i="1"/>
  <c r="C1525" i="1"/>
  <c r="G1524" i="1"/>
  <c r="D1524" i="1"/>
  <c r="C1524" i="1"/>
  <c r="H1524" i="1" s="1"/>
  <c r="H1523" i="1"/>
  <c r="D1523" i="1"/>
  <c r="C1523" i="1"/>
  <c r="G1523" i="1" s="1"/>
  <c r="D1522" i="1"/>
  <c r="C1522" i="1"/>
  <c r="D1521" i="1"/>
  <c r="H1521" i="1" s="1"/>
  <c r="C1521" i="1"/>
  <c r="D1520" i="1"/>
  <c r="C1520" i="1"/>
  <c r="H1520" i="1" s="1"/>
  <c r="D1519" i="1"/>
  <c r="C1519" i="1"/>
  <c r="G1518" i="1"/>
  <c r="D1518" i="1"/>
  <c r="C1518" i="1"/>
  <c r="H1518" i="1" s="1"/>
  <c r="H1517" i="1"/>
  <c r="D1517" i="1"/>
  <c r="C1517" i="1"/>
  <c r="H1516" i="1"/>
  <c r="D1516" i="1"/>
  <c r="C1516" i="1"/>
  <c r="G1516" i="1" s="1"/>
  <c r="D1515" i="1"/>
  <c r="C1515" i="1"/>
  <c r="G1514" i="1"/>
  <c r="D1514" i="1"/>
  <c r="C1514" i="1"/>
  <c r="H1514" i="1" s="1"/>
  <c r="D1513" i="1"/>
  <c r="C1513" i="1"/>
  <c r="G1513" i="1" s="1"/>
  <c r="D1512" i="1"/>
  <c r="C1512" i="1"/>
  <c r="D1511" i="1"/>
  <c r="H1511" i="1" s="1"/>
  <c r="C1511" i="1"/>
  <c r="D1509" i="1"/>
  <c r="C1509" i="1"/>
  <c r="G1508" i="1"/>
  <c r="D1508" i="1"/>
  <c r="C1508" i="1"/>
  <c r="H1508" i="1" s="1"/>
  <c r="H1507" i="1"/>
  <c r="D1507" i="1"/>
  <c r="C1507" i="1"/>
  <c r="G1507" i="1" s="1"/>
  <c r="D1506" i="1"/>
  <c r="C1506" i="1"/>
  <c r="H1506" i="1" s="1"/>
  <c r="D1505" i="1"/>
  <c r="C1505" i="1"/>
  <c r="D1504" i="1"/>
  <c r="C1504" i="1"/>
  <c r="H1504" i="1" s="1"/>
  <c r="D1503" i="1"/>
  <c r="C1503" i="1"/>
  <c r="G1502" i="1"/>
  <c r="D1502" i="1"/>
  <c r="H1502" i="1" s="1"/>
  <c r="C1502" i="1"/>
  <c r="H1501" i="1"/>
  <c r="D1501" i="1"/>
  <c r="C1501" i="1"/>
  <c r="H1500" i="1"/>
  <c r="D1500" i="1"/>
  <c r="C1500" i="1"/>
  <c r="G1500" i="1" s="1"/>
  <c r="D1499" i="1"/>
  <c r="C1499" i="1"/>
  <c r="G1498" i="1"/>
  <c r="D1498" i="1"/>
  <c r="C1498" i="1"/>
  <c r="H1498" i="1" s="1"/>
  <c r="D1497" i="1"/>
  <c r="C1497" i="1"/>
  <c r="G1497" i="1" s="1"/>
  <c r="D1496" i="1"/>
  <c r="H1496" i="1" s="1"/>
  <c r="C1496" i="1"/>
  <c r="G1496" i="1" s="1"/>
  <c r="D1495" i="1"/>
  <c r="C1495" i="1"/>
  <c r="D1494" i="1"/>
  <c r="H1494" i="1" s="1"/>
  <c r="C1494" i="1"/>
  <c r="G1494" i="1" s="1"/>
  <c r="D1493" i="1"/>
  <c r="C1493" i="1"/>
  <c r="D1492" i="1"/>
  <c r="H1492" i="1" s="1"/>
  <c r="C1492" i="1"/>
  <c r="D1491" i="1"/>
  <c r="C1491" i="1"/>
  <c r="D1490" i="1"/>
  <c r="H1490" i="1" s="1"/>
  <c r="C1490" i="1"/>
  <c r="G1490" i="1" s="1"/>
  <c r="D1489" i="1"/>
  <c r="C1489" i="1"/>
  <c r="D1488" i="1"/>
  <c r="H1488" i="1" s="1"/>
  <c r="C1488" i="1"/>
  <c r="D1487" i="1"/>
  <c r="C1487" i="1"/>
  <c r="D1486" i="1"/>
  <c r="H1486" i="1" s="1"/>
  <c r="C1486" i="1"/>
  <c r="G1486" i="1" s="1"/>
  <c r="D1485" i="1"/>
  <c r="D1484" i="1"/>
  <c r="H1484" i="1" s="1"/>
  <c r="C1484" i="1"/>
  <c r="D1483" i="1"/>
  <c r="C1483" i="1"/>
  <c r="D1482" i="1"/>
  <c r="H1482" i="1" s="1"/>
  <c r="C1482" i="1"/>
  <c r="D1481" i="1"/>
  <c r="C1481" i="1"/>
  <c r="D1480" i="1"/>
  <c r="H1480" i="1" s="1"/>
  <c r="C1480" i="1"/>
  <c r="D1479" i="1"/>
  <c r="C1479" i="1"/>
  <c r="D1478" i="1"/>
  <c r="H1478" i="1" s="1"/>
  <c r="C1478" i="1"/>
  <c r="D1477" i="1"/>
  <c r="C1477" i="1"/>
  <c r="D1476" i="1"/>
  <c r="H1476" i="1" s="1"/>
  <c r="C1476" i="1"/>
  <c r="D1475" i="1"/>
  <c r="C1475" i="1"/>
  <c r="D1474" i="1"/>
  <c r="H1474" i="1" s="1"/>
  <c r="C1474" i="1"/>
  <c r="D1473" i="1"/>
  <c r="C1473" i="1"/>
  <c r="D1472" i="1"/>
  <c r="H1472" i="1" s="1"/>
  <c r="C1472" i="1"/>
  <c r="D1471" i="1"/>
  <c r="C1471" i="1"/>
  <c r="D1470" i="1"/>
  <c r="H1470" i="1" s="1"/>
  <c r="C1470" i="1"/>
  <c r="D1469" i="1"/>
  <c r="C1469" i="1"/>
  <c r="D1468" i="1"/>
  <c r="H1468" i="1" s="1"/>
  <c r="C1468" i="1"/>
  <c r="D1467" i="1"/>
  <c r="C1467" i="1"/>
  <c r="D1466" i="1"/>
  <c r="H1466" i="1" s="1"/>
  <c r="C1466" i="1"/>
  <c r="D1465" i="1"/>
  <c r="C1465" i="1"/>
  <c r="D1464" i="1"/>
  <c r="H1464" i="1" s="1"/>
  <c r="C1464" i="1"/>
  <c r="D1463" i="1"/>
  <c r="C1463" i="1"/>
  <c r="D1462" i="1"/>
  <c r="H1462" i="1" s="1"/>
  <c r="C1462" i="1"/>
  <c r="D1461" i="1"/>
  <c r="C1461" i="1"/>
  <c r="D1460" i="1"/>
  <c r="H1460" i="1" s="1"/>
  <c r="C1460" i="1"/>
  <c r="D1459" i="1"/>
  <c r="C1459" i="1"/>
  <c r="D1458" i="1"/>
  <c r="H1458" i="1" s="1"/>
  <c r="C1458" i="1"/>
  <c r="D1457" i="1"/>
  <c r="C1457" i="1"/>
  <c r="D1456" i="1"/>
  <c r="H1456" i="1" s="1"/>
  <c r="C1456" i="1"/>
  <c r="D1455" i="1"/>
  <c r="C1455" i="1"/>
  <c r="D1454" i="1"/>
  <c r="H1454" i="1" s="1"/>
  <c r="C1454" i="1"/>
  <c r="D1453" i="1"/>
  <c r="C1453" i="1"/>
  <c r="D1452" i="1"/>
  <c r="H1452" i="1" s="1"/>
  <c r="C1452" i="1"/>
  <c r="D1451" i="1"/>
  <c r="C1451" i="1"/>
  <c r="D1450" i="1"/>
  <c r="H1450" i="1" s="1"/>
  <c r="C1450" i="1"/>
  <c r="D1449" i="1"/>
  <c r="C1449" i="1"/>
  <c r="D1448" i="1"/>
  <c r="H1448" i="1" s="1"/>
  <c r="C1448" i="1"/>
  <c r="D1447" i="1"/>
  <c r="C1447" i="1"/>
  <c r="D1446" i="1"/>
  <c r="H1446" i="1" s="1"/>
  <c r="C1446" i="1"/>
  <c r="D1445" i="1"/>
  <c r="C1445" i="1"/>
  <c r="D1444" i="1"/>
  <c r="H1444" i="1" s="1"/>
  <c r="C1444" i="1"/>
  <c r="D1443" i="1"/>
  <c r="C1443" i="1"/>
  <c r="D1442" i="1"/>
  <c r="H1442" i="1" s="1"/>
  <c r="C1442" i="1"/>
  <c r="D1441" i="1"/>
  <c r="C1441" i="1"/>
  <c r="D1440" i="1"/>
  <c r="H1440" i="1" s="1"/>
  <c r="C1440" i="1"/>
  <c r="D1439" i="1"/>
  <c r="C1439" i="1"/>
  <c r="D1438" i="1"/>
  <c r="H1438" i="1" s="1"/>
  <c r="C1438" i="1"/>
  <c r="D1437" i="1"/>
  <c r="C1437" i="1"/>
  <c r="D1436" i="1"/>
  <c r="H1436" i="1" s="1"/>
  <c r="C1436" i="1"/>
  <c r="D1435" i="1"/>
  <c r="C1435" i="1"/>
  <c r="D1434" i="1"/>
  <c r="H1434" i="1" s="1"/>
  <c r="C1434" i="1"/>
  <c r="D1433" i="1"/>
  <c r="C1433" i="1"/>
  <c r="D1432" i="1"/>
  <c r="H1432" i="1" s="1"/>
  <c r="C1432" i="1"/>
  <c r="D1431" i="1"/>
  <c r="D1430" i="1"/>
  <c r="H1430" i="1" s="1"/>
  <c r="C1430" i="1"/>
  <c r="D1429" i="1"/>
  <c r="C1429" i="1"/>
  <c r="D1428" i="1"/>
  <c r="H1428" i="1" s="1"/>
  <c r="C1428" i="1"/>
  <c r="D1427" i="1"/>
  <c r="C1427" i="1"/>
  <c r="D1426" i="1"/>
  <c r="H1426" i="1" s="1"/>
  <c r="C1426" i="1"/>
  <c r="D1425" i="1"/>
  <c r="C1425" i="1"/>
  <c r="D1424" i="1"/>
  <c r="H1424" i="1" s="1"/>
  <c r="C1424" i="1"/>
  <c r="D1423" i="1"/>
  <c r="C1423" i="1"/>
  <c r="H1422" i="1"/>
  <c r="D1422" i="1"/>
  <c r="C1422" i="1"/>
  <c r="D1421" i="1"/>
  <c r="C1421" i="1"/>
  <c r="H1420" i="1"/>
  <c r="D1420" i="1"/>
  <c r="C1420" i="1"/>
  <c r="G1420" i="1" s="1"/>
  <c r="H1419" i="1"/>
  <c r="D1419" i="1"/>
  <c r="C1419" i="1"/>
  <c r="G1419" i="1" s="1"/>
  <c r="D1418" i="1"/>
  <c r="H1418" i="1" s="1"/>
  <c r="C1418" i="1"/>
  <c r="D1417" i="1"/>
  <c r="C1417" i="1"/>
  <c r="G1417" i="1" s="1"/>
  <c r="H1416" i="1"/>
  <c r="D1416" i="1"/>
  <c r="C1416" i="1"/>
  <c r="G1416" i="1" s="1"/>
  <c r="H1415" i="1"/>
  <c r="D1415" i="1"/>
  <c r="C1415" i="1"/>
  <c r="G1415" i="1" s="1"/>
  <c r="D1414" i="1"/>
  <c r="H1414" i="1" s="1"/>
  <c r="C1414" i="1"/>
  <c r="D1413" i="1"/>
  <c r="C1413" i="1"/>
  <c r="G1413" i="1" s="1"/>
  <c r="H1412" i="1"/>
  <c r="D1412" i="1"/>
  <c r="C1412" i="1"/>
  <c r="G1412" i="1" s="1"/>
  <c r="H1411" i="1"/>
  <c r="D1411" i="1"/>
  <c r="C1411" i="1"/>
  <c r="G1411" i="1" s="1"/>
  <c r="D1410" i="1"/>
  <c r="H1410" i="1" s="1"/>
  <c r="C1410" i="1"/>
  <c r="D1409" i="1"/>
  <c r="C1409" i="1"/>
  <c r="G1409" i="1" s="1"/>
  <c r="H1408" i="1"/>
  <c r="D1408" i="1"/>
  <c r="C1408" i="1"/>
  <c r="G1408" i="1" s="1"/>
  <c r="H1407" i="1"/>
  <c r="D1407" i="1"/>
  <c r="C1407" i="1"/>
  <c r="G1407" i="1" s="1"/>
  <c r="D1406" i="1"/>
  <c r="H1406" i="1" s="1"/>
  <c r="C1406" i="1"/>
  <c r="D1405" i="1"/>
  <c r="C1405" i="1"/>
  <c r="G1405" i="1" s="1"/>
  <c r="D1404" i="1"/>
  <c r="C1404" i="1"/>
  <c r="G1404" i="1" s="1"/>
  <c r="H1403" i="1"/>
  <c r="G1403" i="1"/>
  <c r="D1403" i="1"/>
  <c r="C1403" i="1"/>
  <c r="H1402" i="1"/>
  <c r="D1402" i="1"/>
  <c r="C1402" i="1"/>
  <c r="G1401" i="1"/>
  <c r="D1401" i="1"/>
  <c r="H1401" i="1" s="1"/>
  <c r="C1401" i="1"/>
  <c r="D1400" i="1"/>
  <c r="C1400" i="1"/>
  <c r="D1399" i="1"/>
  <c r="C1399" i="1"/>
  <c r="H1399" i="1" s="1"/>
  <c r="D1398" i="1"/>
  <c r="C1398" i="1"/>
  <c r="G1398" i="1" s="1"/>
  <c r="D1397" i="1"/>
  <c r="C1397" i="1"/>
  <c r="H1397" i="1" s="1"/>
  <c r="H1396" i="1"/>
  <c r="D1396" i="1"/>
  <c r="C1396" i="1"/>
  <c r="G1396" i="1" s="1"/>
  <c r="H1395" i="1"/>
  <c r="D1395" i="1"/>
  <c r="C1395" i="1"/>
  <c r="G1395" i="1" s="1"/>
  <c r="H1394" i="1"/>
  <c r="D1394" i="1"/>
  <c r="C1394" i="1"/>
  <c r="G1393" i="1"/>
  <c r="D1393" i="1"/>
  <c r="H1393" i="1" s="1"/>
  <c r="C1393" i="1"/>
  <c r="G1392" i="1"/>
  <c r="D1392" i="1"/>
  <c r="H1392" i="1" s="1"/>
  <c r="C1392" i="1"/>
  <c r="G1391" i="1"/>
  <c r="D1391" i="1"/>
  <c r="H1391" i="1" s="1"/>
  <c r="C1391" i="1"/>
  <c r="G1390" i="1"/>
  <c r="D1390" i="1"/>
  <c r="H1390" i="1" s="1"/>
  <c r="C1390" i="1"/>
  <c r="D1389" i="1"/>
  <c r="H1389" i="1" s="1"/>
  <c r="C1389" i="1"/>
  <c r="D1388" i="1"/>
  <c r="C1388" i="1"/>
  <c r="D1387" i="1"/>
  <c r="C1387" i="1"/>
  <c r="D1386" i="1"/>
  <c r="H1386" i="1" s="1"/>
  <c r="C1386" i="1"/>
  <c r="G1386" i="1" s="1"/>
  <c r="D1385" i="1"/>
  <c r="C1385" i="1"/>
  <c r="G1385" i="1" s="1"/>
  <c r="D1384" i="1"/>
  <c r="C1384" i="1"/>
  <c r="D1383" i="1"/>
  <c r="C1383" i="1"/>
  <c r="G1383" i="1" s="1"/>
  <c r="D1382" i="1"/>
  <c r="C1382" i="1"/>
  <c r="G1382" i="1" s="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H1348" i="1"/>
  <c r="G1348" i="1"/>
  <c r="D1348" i="1"/>
  <c r="C1348" i="1"/>
  <c r="G1347" i="1"/>
  <c r="D1347" i="1"/>
  <c r="H1347" i="1" s="1"/>
  <c r="C1347" i="1"/>
  <c r="H1346" i="1"/>
  <c r="G1346" i="1"/>
  <c r="D1346" i="1"/>
  <c r="C1346" i="1"/>
  <c r="G1345" i="1"/>
  <c r="D1345" i="1"/>
  <c r="H1345" i="1" s="1"/>
  <c r="C1345" i="1"/>
  <c r="H1344" i="1"/>
  <c r="G1344" i="1"/>
  <c r="D1344" i="1"/>
  <c r="C1344" i="1"/>
  <c r="G1343" i="1"/>
  <c r="D1343" i="1"/>
  <c r="H1343" i="1" s="1"/>
  <c r="C1343" i="1"/>
  <c r="D1342" i="1"/>
  <c r="H1342" i="1" s="1"/>
  <c r="C1342" i="1"/>
  <c r="G1341" i="1"/>
  <c r="D1341" i="1"/>
  <c r="H1341" i="1" s="1"/>
  <c r="C1341" i="1"/>
  <c r="H1340" i="1"/>
  <c r="G1340" i="1"/>
  <c r="D1340" i="1"/>
  <c r="C1340" i="1"/>
  <c r="D1339" i="1"/>
  <c r="C1339" i="1"/>
  <c r="H1338" i="1"/>
  <c r="D1338" i="1"/>
  <c r="G1338" i="1" s="1"/>
  <c r="C1338" i="1"/>
  <c r="G1337" i="1"/>
  <c r="D1337" i="1"/>
  <c r="H1337" i="1" s="1"/>
  <c r="C1337" i="1"/>
  <c r="H1336" i="1"/>
  <c r="G1336" i="1"/>
  <c r="D1336" i="1"/>
  <c r="C1336" i="1"/>
  <c r="G1335" i="1"/>
  <c r="D1335" i="1"/>
  <c r="H1335" i="1" s="1"/>
  <c r="C1335" i="1"/>
  <c r="H1334" i="1"/>
  <c r="G1334" i="1"/>
  <c r="D1334" i="1"/>
  <c r="C1334" i="1"/>
  <c r="G1333" i="1"/>
  <c r="D1333" i="1"/>
  <c r="H1333" i="1" s="1"/>
  <c r="C1333" i="1"/>
  <c r="H1332" i="1"/>
  <c r="G1332" i="1"/>
  <c r="D1332" i="1"/>
  <c r="C1332" i="1"/>
  <c r="G1331" i="1"/>
  <c r="D1331" i="1"/>
  <c r="H1331" i="1" s="1"/>
  <c r="C1331" i="1"/>
  <c r="H1330" i="1"/>
  <c r="G1330" i="1"/>
  <c r="D1330" i="1"/>
  <c r="C1330" i="1"/>
  <c r="G1329" i="1"/>
  <c r="D1329" i="1"/>
  <c r="H1329" i="1" s="1"/>
  <c r="C1329" i="1"/>
  <c r="H1328" i="1"/>
  <c r="G1328" i="1"/>
  <c r="D1328" i="1"/>
  <c r="C1328" i="1"/>
  <c r="G1327" i="1"/>
  <c r="D1327" i="1"/>
  <c r="H1327" i="1" s="1"/>
  <c r="C1327" i="1"/>
  <c r="H1326" i="1"/>
  <c r="G1326" i="1"/>
  <c r="D1326" i="1"/>
  <c r="C1326" i="1"/>
  <c r="G1325" i="1"/>
  <c r="D1325" i="1"/>
  <c r="H1325" i="1" s="1"/>
  <c r="C1325" i="1"/>
  <c r="H1324" i="1"/>
  <c r="G1324" i="1"/>
  <c r="D1324" i="1"/>
  <c r="C1324" i="1"/>
  <c r="G1323" i="1"/>
  <c r="D1323" i="1"/>
  <c r="H1323" i="1" s="1"/>
  <c r="C1323" i="1"/>
  <c r="H1322" i="1"/>
  <c r="G1322" i="1"/>
  <c r="D1322" i="1"/>
  <c r="C1322" i="1"/>
  <c r="G1321" i="1"/>
  <c r="D1321" i="1"/>
  <c r="H1321" i="1" s="1"/>
  <c r="C1321" i="1"/>
  <c r="H1320" i="1"/>
  <c r="G1320" i="1"/>
  <c r="D1320" i="1"/>
  <c r="C1320" i="1"/>
  <c r="G1319" i="1"/>
  <c r="D1319" i="1"/>
  <c r="H1319" i="1" s="1"/>
  <c r="C1319" i="1"/>
  <c r="H1318" i="1"/>
  <c r="G1318" i="1"/>
  <c r="D1318" i="1"/>
  <c r="C1318" i="1"/>
  <c r="G1317" i="1"/>
  <c r="D1317" i="1"/>
  <c r="H1317" i="1" s="1"/>
  <c r="C1317" i="1"/>
  <c r="H1316" i="1"/>
  <c r="G1316" i="1"/>
  <c r="D1316" i="1"/>
  <c r="C1316" i="1"/>
  <c r="G1315" i="1"/>
  <c r="D1315" i="1"/>
  <c r="H1315" i="1" s="1"/>
  <c r="C1315" i="1"/>
  <c r="H1314" i="1"/>
  <c r="G1314" i="1"/>
  <c r="D1314" i="1"/>
  <c r="C1314" i="1"/>
  <c r="G1313" i="1"/>
  <c r="D1313" i="1"/>
  <c r="H1313" i="1" s="1"/>
  <c r="C1313" i="1"/>
  <c r="D1312" i="1"/>
  <c r="H1312" i="1" s="1"/>
  <c r="C1312" i="1"/>
  <c r="G1311" i="1"/>
  <c r="D1311" i="1"/>
  <c r="H1311" i="1" s="1"/>
  <c r="C1311" i="1"/>
  <c r="H1310" i="1"/>
  <c r="G1310" i="1"/>
  <c r="D1310" i="1"/>
  <c r="C1310" i="1"/>
  <c r="G1309" i="1"/>
  <c r="D1309" i="1"/>
  <c r="H1309" i="1" s="1"/>
  <c r="C1309" i="1"/>
  <c r="H1308" i="1"/>
  <c r="G1308" i="1"/>
  <c r="D1308" i="1"/>
  <c r="C1308" i="1"/>
  <c r="G1307" i="1"/>
  <c r="D1307" i="1"/>
  <c r="H1307" i="1" s="1"/>
  <c r="C1307" i="1"/>
  <c r="H1306" i="1"/>
  <c r="G1306" i="1"/>
  <c r="D1306" i="1"/>
  <c r="C1306" i="1"/>
  <c r="D1305" i="1"/>
  <c r="C1305" i="1"/>
  <c r="H1304" i="1"/>
  <c r="G1304" i="1"/>
  <c r="D1304" i="1"/>
  <c r="C1304" i="1"/>
  <c r="G1303" i="1"/>
  <c r="D1303" i="1"/>
  <c r="H1303" i="1" s="1"/>
  <c r="C1303" i="1"/>
  <c r="H1302" i="1"/>
  <c r="G1302" i="1"/>
  <c r="D1302" i="1"/>
  <c r="C1302" i="1"/>
  <c r="G1301" i="1"/>
  <c r="D1301" i="1"/>
  <c r="H1301" i="1" s="1"/>
  <c r="C1301" i="1"/>
  <c r="H1300" i="1"/>
  <c r="G1300" i="1"/>
  <c r="D1300" i="1"/>
  <c r="C1300" i="1"/>
  <c r="G1299" i="1"/>
  <c r="D1299" i="1"/>
  <c r="H1299" i="1" s="1"/>
  <c r="C1299" i="1"/>
  <c r="H1298" i="1"/>
  <c r="G1298" i="1"/>
  <c r="D1298" i="1"/>
  <c r="C1298" i="1"/>
  <c r="G1297" i="1"/>
  <c r="D1297" i="1"/>
  <c r="H1297" i="1" s="1"/>
  <c r="C1297" i="1"/>
  <c r="H1296" i="1"/>
  <c r="G1296" i="1"/>
  <c r="D1296" i="1"/>
  <c r="C1296" i="1"/>
  <c r="G1295" i="1"/>
  <c r="D1295" i="1"/>
  <c r="H1295" i="1" s="1"/>
  <c r="C1295" i="1"/>
  <c r="H1294" i="1"/>
  <c r="G1294" i="1"/>
  <c r="D1294" i="1"/>
  <c r="C1294" i="1"/>
  <c r="G1293" i="1"/>
  <c r="D1293" i="1"/>
  <c r="H1293" i="1" s="1"/>
  <c r="C1293" i="1"/>
  <c r="D1292" i="1"/>
  <c r="C1292" i="1"/>
  <c r="H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G1266" i="1"/>
  <c r="D1266" i="1"/>
  <c r="H1266" i="1" s="1"/>
  <c r="C1266" i="1"/>
  <c r="D1265" i="1"/>
  <c r="H1265" i="1" s="1"/>
  <c r="C1265" i="1"/>
  <c r="D1264" i="1"/>
  <c r="H1264" i="1" s="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H1256" i="1"/>
  <c r="D1256" i="1"/>
  <c r="G1256" i="1" s="1"/>
  <c r="C1256" i="1"/>
  <c r="C1255" i="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G1203" i="1"/>
  <c r="D1203" i="1"/>
  <c r="H1203" i="1" s="1"/>
  <c r="C1203" i="1"/>
  <c r="G1202" i="1"/>
  <c r="D1202" i="1"/>
  <c r="C1202" i="1"/>
  <c r="H1202" i="1" s="1"/>
  <c r="H1201" i="1"/>
  <c r="G1201" i="1"/>
  <c r="D1201"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D1183" i="1"/>
  <c r="H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H1166" i="1"/>
  <c r="G1166" i="1"/>
  <c r="D1166" i="1"/>
  <c r="C1166" i="1"/>
  <c r="H1165"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D1092" i="1"/>
  <c r="G1092" i="1" s="1"/>
  <c r="C1092" i="1"/>
  <c r="H1091" i="1"/>
  <c r="G1091" i="1"/>
  <c r="D1091" i="1"/>
  <c r="C1091" i="1"/>
  <c r="H1090" i="1"/>
  <c r="G1090" i="1"/>
  <c r="D1090" i="1"/>
  <c r="C1090" i="1"/>
  <c r="H1089" i="1"/>
  <c r="D1089" i="1"/>
  <c r="G1089" i="1" s="1"/>
  <c r="C1089" i="1"/>
  <c r="H1088" i="1"/>
  <c r="G1088" i="1"/>
  <c r="D1088" i="1"/>
  <c r="C1088" i="1"/>
  <c r="H1087" i="1"/>
  <c r="G1087" i="1"/>
  <c r="D1087" i="1"/>
  <c r="C1087" i="1"/>
  <c r="H1086" i="1"/>
  <c r="G1086" i="1"/>
  <c r="D1086" i="1"/>
  <c r="C1086" i="1"/>
  <c r="H1085" i="1"/>
  <c r="G1085" i="1"/>
  <c r="D1085" i="1"/>
  <c r="C1085" i="1"/>
  <c r="H1084" i="1"/>
  <c r="G1084" i="1"/>
  <c r="D1084" i="1"/>
  <c r="C1084" i="1"/>
  <c r="D1083" i="1"/>
  <c r="C1083" i="1"/>
  <c r="H1083" i="1" s="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D1041" i="1"/>
  <c r="G1041" i="1" s="1"/>
  <c r="C1041" i="1"/>
  <c r="H1040" i="1"/>
  <c r="G1040" i="1"/>
  <c r="D1040" i="1"/>
  <c r="C1040" i="1"/>
  <c r="H1039" i="1"/>
  <c r="D1039" i="1"/>
  <c r="G1039" i="1" s="1"/>
  <c r="C1039" i="1"/>
  <c r="H1038" i="1"/>
  <c r="G1038" i="1"/>
  <c r="D1038" i="1"/>
  <c r="C1038" i="1"/>
  <c r="H1037" i="1"/>
  <c r="G1037" i="1"/>
  <c r="D1037" i="1"/>
  <c r="C1037" i="1"/>
  <c r="H1036" i="1"/>
  <c r="G1036" i="1"/>
  <c r="D1036" i="1"/>
  <c r="C1036" i="1"/>
  <c r="H1035" i="1"/>
  <c r="D1035" i="1"/>
  <c r="G1035" i="1" s="1"/>
  <c r="C1035" i="1"/>
  <c r="H1034" i="1"/>
  <c r="D1034" i="1"/>
  <c r="G1034" i="1" s="1"/>
  <c r="C1034" i="1"/>
  <c r="H1033" i="1"/>
  <c r="D1033" i="1"/>
  <c r="G1033" i="1" s="1"/>
  <c r="C1033" i="1"/>
  <c r="D1032" i="1"/>
  <c r="H1032" i="1" s="1"/>
  <c r="C1032" i="1"/>
  <c r="H1031" i="1"/>
  <c r="D1031" i="1"/>
  <c r="G1031" i="1" s="1"/>
  <c r="C1031" i="1"/>
  <c r="H1030" i="1"/>
  <c r="G1030" i="1"/>
  <c r="D1030" i="1"/>
  <c r="C1030" i="1"/>
  <c r="H1029" i="1"/>
  <c r="D1029" i="1"/>
  <c r="G1029" i="1" s="1"/>
  <c r="C1029" i="1"/>
  <c r="H1028" i="1"/>
  <c r="G1028" i="1"/>
  <c r="D1028" i="1"/>
  <c r="C1028" i="1"/>
  <c r="H1027" i="1"/>
  <c r="G1027" i="1"/>
  <c r="D1027" i="1"/>
  <c r="C1027" i="1"/>
  <c r="H1026" i="1"/>
  <c r="G1026" i="1"/>
  <c r="D1026" i="1"/>
  <c r="C1026" i="1"/>
  <c r="H1025" i="1"/>
  <c r="D1025" i="1"/>
  <c r="G1025" i="1" s="1"/>
  <c r="C1025" i="1"/>
  <c r="C1024" i="1"/>
  <c r="H1023" i="1"/>
  <c r="D1023" i="1"/>
  <c r="G1023" i="1" s="1"/>
  <c r="C1023" i="1"/>
  <c r="H1022" i="1"/>
  <c r="G1022" i="1"/>
  <c r="D1022" i="1"/>
  <c r="C1022" i="1"/>
  <c r="H1021" i="1"/>
  <c r="G1021" i="1"/>
  <c r="D1021" i="1"/>
  <c r="C1021" i="1"/>
  <c r="H1020" i="1"/>
  <c r="D1020" i="1"/>
  <c r="G1020" i="1" s="1"/>
  <c r="C1020" i="1"/>
  <c r="H1019" i="1"/>
  <c r="G1019" i="1"/>
  <c r="D1019" i="1"/>
  <c r="C1019"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C737" i="1"/>
  <c r="H737" i="1" s="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G651" i="1" s="1"/>
  <c r="C651" i="1"/>
  <c r="H650" i="1"/>
  <c r="G650" i="1"/>
  <c r="D650" i="1"/>
  <c r="C650" i="1"/>
  <c r="D649" i="1"/>
  <c r="D648" i="1"/>
  <c r="H648" i="1" s="1"/>
  <c r="C648" i="1"/>
  <c r="G647" i="1"/>
  <c r="D647" i="1"/>
  <c r="H647" i="1" s="1"/>
  <c r="C647" i="1"/>
  <c r="D646" i="1"/>
  <c r="C646" i="1"/>
  <c r="H646" i="1" s="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G423" i="1" s="1"/>
  <c r="C423" i="1"/>
  <c r="D422" i="1"/>
  <c r="G422" i="1" s="1"/>
  <c r="C422" i="1"/>
  <c r="D421" i="1"/>
  <c r="H421" i="1" s="1"/>
  <c r="C421" i="1"/>
  <c r="H416" i="1"/>
  <c r="G416" i="1"/>
  <c r="D416" i="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G376" i="1"/>
  <c r="D376" i="1"/>
  <c r="C376" i="1"/>
  <c r="H375" i="1"/>
  <c r="D375" i="1"/>
  <c r="G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D365" i="1"/>
  <c r="G365" i="1" s="1"/>
  <c r="C365" i="1"/>
  <c r="H364" i="1"/>
  <c r="G364" i="1"/>
  <c r="D364" i="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D356" i="1"/>
  <c r="H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D301" i="1"/>
  <c r="G301" i="1" s="1"/>
  <c r="C301" i="1"/>
  <c r="H300" i="1"/>
  <c r="D300" i="1"/>
  <c r="G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D195" i="1"/>
  <c r="G195" i="1" s="1"/>
  <c r="C195" i="1"/>
  <c r="H194" i="1"/>
  <c r="G194" i="1"/>
  <c r="D194" i="1"/>
  <c r="C194" i="1"/>
  <c r="H193" i="1"/>
  <c r="D193" i="1"/>
  <c r="G193" i="1" s="1"/>
  <c r="C193" i="1"/>
  <c r="H192" i="1"/>
  <c r="G192" i="1"/>
  <c r="D192" i="1"/>
  <c r="C192" i="1"/>
  <c r="H191" i="1"/>
  <c r="D191" i="1"/>
  <c r="G191" i="1" s="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D180" i="1"/>
  <c r="G180" i="1" s="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G172" i="1"/>
  <c r="D172" i="1"/>
  <c r="C172" i="1"/>
  <c r="H171" i="1"/>
  <c r="G171" i="1"/>
  <c r="D171" i="1"/>
  <c r="C171" i="1"/>
  <c r="H170" i="1"/>
  <c r="D170" i="1"/>
  <c r="G170" i="1" s="1"/>
  <c r="C170" i="1"/>
  <c r="H169" i="1"/>
  <c r="G169" i="1"/>
  <c r="D169" i="1"/>
  <c r="C169" i="1"/>
  <c r="H168" i="1"/>
  <c r="G168" i="1"/>
  <c r="D168" i="1"/>
  <c r="C168" i="1"/>
  <c r="H167" i="1"/>
  <c r="G167" i="1"/>
  <c r="D167" i="1"/>
  <c r="C167" i="1"/>
  <c r="C166" i="1"/>
  <c r="H165" i="1"/>
  <c r="G165" i="1"/>
  <c r="D165" i="1"/>
  <c r="C165" i="1"/>
  <c r="H164" i="1"/>
  <c r="G164" i="1"/>
  <c r="D164" i="1"/>
  <c r="C164" i="1"/>
  <c r="H163" i="1"/>
  <c r="D163" i="1"/>
  <c r="G163" i="1" s="1"/>
  <c r="C163" i="1"/>
  <c r="H162" i="1"/>
  <c r="D162" i="1"/>
  <c r="G162" i="1" s="1"/>
  <c r="C162" i="1"/>
  <c r="D161" i="1"/>
  <c r="G161" i="1" s="1"/>
  <c r="C161" i="1"/>
  <c r="C160"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G132" i="1" s="1"/>
  <c r="C132" i="1"/>
  <c r="D131" i="1"/>
  <c r="G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4" i="9" l="1"/>
  <c r="B324" i="9" s="1"/>
  <c r="E327" i="9"/>
  <c r="B327" i="9" s="1"/>
  <c r="E320" i="9"/>
  <c r="B320" i="9" s="1"/>
  <c r="G1387" i="1"/>
  <c r="G1384" i="1"/>
  <c r="H651" i="1"/>
  <c r="E31" i="9"/>
  <c r="B31" i="9" s="1"/>
  <c r="F656" i="4"/>
  <c r="G649" i="1"/>
  <c r="G646" i="1"/>
  <c r="G1389" i="1"/>
  <c r="H1388" i="1"/>
  <c r="G1388" i="1"/>
  <c r="H1385" i="1"/>
  <c r="H1384" i="1"/>
  <c r="H1339" i="1"/>
  <c r="G1200" i="1"/>
  <c r="H1387" i="1"/>
  <c r="G1267" i="1"/>
  <c r="E305" i="9"/>
  <c r="B305" i="9" s="1"/>
  <c r="G1305" i="1"/>
  <c r="G1251" i="1"/>
  <c r="G1370" i="1"/>
  <c r="H1305" i="1"/>
  <c r="G1339" i="1"/>
  <c r="G1342" i="1"/>
  <c r="E340" i="9"/>
  <c r="B340" i="9" s="1"/>
  <c r="H1383" i="1"/>
  <c r="H1382" i="1"/>
  <c r="G1278" i="1"/>
  <c r="G1292" i="1"/>
  <c r="F197" i="5"/>
  <c r="C1075" i="1"/>
  <c r="C1081" i="1"/>
  <c r="F76" i="5"/>
  <c r="G1083" i="1"/>
  <c r="G1265" i="1"/>
  <c r="D1182" i="1"/>
  <c r="H1681" i="1"/>
  <c r="H1686" i="1"/>
  <c r="H1606" i="1"/>
  <c r="G1601" i="1"/>
  <c r="E312" i="9"/>
  <c r="B312" i="9" s="1"/>
  <c r="E326" i="9"/>
  <c r="B326" i="9" s="1"/>
  <c r="F115" i="6"/>
  <c r="H1522" i="1"/>
  <c r="D1510" i="1"/>
  <c r="E6" i="7"/>
  <c r="H1540" i="1"/>
  <c r="H423" i="1"/>
  <c r="E54" i="9"/>
  <c r="B54" i="9" s="1"/>
  <c r="G653" i="1"/>
  <c r="B296" i="9"/>
  <c r="E26" i="9"/>
  <c r="B26" i="9" s="1"/>
  <c r="H422" i="1"/>
  <c r="H642" i="1"/>
  <c r="H151" i="1"/>
  <c r="H132" i="1"/>
  <c r="G123" i="1"/>
  <c r="G648" i="1"/>
  <c r="H649" i="1"/>
  <c r="E36" i="9"/>
  <c r="B36" i="9" s="1"/>
  <c r="E329" i="9"/>
  <c r="B329" i="9" s="1"/>
  <c r="E37" i="9"/>
  <c r="B37" i="9" s="1"/>
  <c r="E322" i="9"/>
  <c r="B322" i="9" s="1"/>
  <c r="H1602" i="1"/>
  <c r="G1602" i="1"/>
  <c r="G1594" i="1"/>
  <c r="G1593" i="1"/>
  <c r="G1583" i="1"/>
  <c r="H1583" i="1"/>
  <c r="G1586" i="1"/>
  <c r="G1585" i="1"/>
  <c r="E304" i="9"/>
  <c r="B304" i="9" s="1"/>
  <c r="E303" i="9"/>
  <c r="B303" i="9" s="1"/>
  <c r="G1264" i="1"/>
  <c r="E255" i="5"/>
  <c r="D1259" i="1" s="1"/>
  <c r="E337" i="9"/>
  <c r="B337" i="9" s="1"/>
  <c r="G1183" i="1"/>
  <c r="G1312" i="1"/>
  <c r="E307" i="9"/>
  <c r="B307" i="9" s="1"/>
  <c r="H1018" i="1"/>
  <c r="G1018" i="1"/>
  <c r="F45" i="5"/>
  <c r="G1032" i="1"/>
  <c r="D1024" i="1"/>
  <c r="G1024" i="1" s="1"/>
  <c r="E12" i="5"/>
  <c r="D1017" i="1" s="1"/>
  <c r="H1024" i="1"/>
  <c r="F13" i="5"/>
  <c r="F428" i="4"/>
  <c r="G415" i="1"/>
  <c r="G421" i="1"/>
  <c r="F427" i="4"/>
  <c r="E294" i="9"/>
  <c r="B294" i="9" s="1"/>
  <c r="H131" i="1"/>
  <c r="F236" i="9"/>
  <c r="B236" i="9" s="1"/>
  <c r="H79" i="1"/>
  <c r="G79" i="1"/>
  <c r="F83" i="4"/>
  <c r="E38" i="9"/>
  <c r="B38" i="9" s="1"/>
  <c r="E34" i="9"/>
  <c r="B34" i="9" s="1"/>
  <c r="G361" i="1"/>
  <c r="H365" i="1"/>
  <c r="G356" i="1"/>
  <c r="F244" i="9"/>
  <c r="B244" i="9" s="1"/>
  <c r="E57" i="9"/>
  <c r="B57" i="9" s="1"/>
  <c r="G735" i="1"/>
  <c r="B242" i="9"/>
  <c r="F194" i="4"/>
  <c r="E52" i="9"/>
  <c r="B52" i="9" s="1"/>
  <c r="B238" i="9"/>
  <c r="E51" i="9"/>
  <c r="B51" i="9" s="1"/>
  <c r="H174" i="1"/>
  <c r="D166" i="1"/>
  <c r="H166" i="1" s="1"/>
  <c r="E164" i="4"/>
  <c r="D160" i="1" s="1"/>
  <c r="G160" i="1" s="1"/>
  <c r="G166" i="1"/>
  <c r="H161" i="1"/>
  <c r="F165" i="4"/>
  <c r="G156" i="1"/>
  <c r="G158" i="1"/>
  <c r="H24" i="9"/>
  <c r="E153" i="4"/>
  <c r="D149" i="1" s="1"/>
  <c r="F237" i="9"/>
  <c r="E48" i="9"/>
  <c r="B48" i="9" s="1"/>
  <c r="G1406" i="1"/>
  <c r="G1414" i="1"/>
  <c r="G1426" i="1"/>
  <c r="G1430" i="1"/>
  <c r="G1434" i="1"/>
  <c r="G1438" i="1"/>
  <c r="G1442" i="1"/>
  <c r="G1446" i="1"/>
  <c r="G1450" i="1"/>
  <c r="G1454" i="1"/>
  <c r="G1458" i="1"/>
  <c r="G1462" i="1"/>
  <c r="G1466" i="1"/>
  <c r="G1470" i="1"/>
  <c r="G1474" i="1"/>
  <c r="G1478" i="1"/>
  <c r="G1482" i="1"/>
  <c r="G1399" i="1"/>
  <c r="H1423" i="1"/>
  <c r="G1423" i="1"/>
  <c r="H1427" i="1"/>
  <c r="G1427" i="1"/>
  <c r="H1435" i="1"/>
  <c r="G1435" i="1"/>
  <c r="H1439" i="1"/>
  <c r="G1439" i="1"/>
  <c r="H1443" i="1"/>
  <c r="G1443" i="1"/>
  <c r="H1447" i="1"/>
  <c r="G1447" i="1"/>
  <c r="H1451" i="1"/>
  <c r="G1451" i="1"/>
  <c r="H1455" i="1"/>
  <c r="G1455" i="1"/>
  <c r="H1459" i="1"/>
  <c r="G1459" i="1"/>
  <c r="H1463" i="1"/>
  <c r="G1463" i="1"/>
  <c r="H1467" i="1"/>
  <c r="G1467" i="1"/>
  <c r="H1471" i="1"/>
  <c r="G1471" i="1"/>
  <c r="H1475" i="1"/>
  <c r="G1475" i="1"/>
  <c r="H1479" i="1"/>
  <c r="G1479" i="1"/>
  <c r="H1483" i="1"/>
  <c r="G1483" i="1"/>
  <c r="H1487" i="1"/>
  <c r="G1487" i="1"/>
  <c r="H1491" i="1"/>
  <c r="G1491" i="1"/>
  <c r="H1495" i="1"/>
  <c r="G1495" i="1"/>
  <c r="G1397" i="1"/>
  <c r="G1402" i="1"/>
  <c r="H1409" i="1"/>
  <c r="H1417" i="1"/>
  <c r="G1400" i="1"/>
  <c r="H1404" i="1"/>
  <c r="G1410" i="1"/>
  <c r="G1418" i="1"/>
  <c r="G1424" i="1"/>
  <c r="G1428" i="1"/>
  <c r="G1432" i="1"/>
  <c r="G1436" i="1"/>
  <c r="G1440" i="1"/>
  <c r="G1444" i="1"/>
  <c r="G1448" i="1"/>
  <c r="G1452" i="1"/>
  <c r="G1456" i="1"/>
  <c r="G1460" i="1"/>
  <c r="G1464" i="1"/>
  <c r="G1468" i="1"/>
  <c r="G1472" i="1"/>
  <c r="G1476" i="1"/>
  <c r="G1480" i="1"/>
  <c r="G1484" i="1"/>
  <c r="G1488" i="1"/>
  <c r="G1492" i="1"/>
  <c r="G1512" i="1"/>
  <c r="H1512" i="1"/>
  <c r="H1421" i="1"/>
  <c r="G1421" i="1"/>
  <c r="G1519" i="1"/>
  <c r="H1519" i="1"/>
  <c r="H1400" i="1"/>
  <c r="H1425" i="1"/>
  <c r="G1425" i="1"/>
  <c r="H1429" i="1"/>
  <c r="G1429" i="1"/>
  <c r="H1433" i="1"/>
  <c r="G1433" i="1"/>
  <c r="H1437" i="1"/>
  <c r="G1437" i="1"/>
  <c r="H1441" i="1"/>
  <c r="G1441" i="1"/>
  <c r="H1445" i="1"/>
  <c r="G1445" i="1"/>
  <c r="H1449" i="1"/>
  <c r="G1449" i="1"/>
  <c r="H1453" i="1"/>
  <c r="G1453" i="1"/>
  <c r="H1457" i="1"/>
  <c r="G1457" i="1"/>
  <c r="H1461" i="1"/>
  <c r="G1461" i="1"/>
  <c r="H1465" i="1"/>
  <c r="G1465" i="1"/>
  <c r="H1469" i="1"/>
  <c r="G1469" i="1"/>
  <c r="H1473" i="1"/>
  <c r="G1473" i="1"/>
  <c r="H1477" i="1"/>
  <c r="G1477" i="1"/>
  <c r="H1481" i="1"/>
  <c r="G1481" i="1"/>
  <c r="H1489" i="1"/>
  <c r="G1489" i="1"/>
  <c r="H1493" i="1"/>
  <c r="G1493" i="1"/>
  <c r="G1503" i="1"/>
  <c r="H1503" i="1"/>
  <c r="G1394" i="1"/>
  <c r="H1398" i="1"/>
  <c r="H1405" i="1"/>
  <c r="H1413" i="1"/>
  <c r="G1422" i="1"/>
  <c r="I1557" i="1"/>
  <c r="G1499" i="1"/>
  <c r="G1515" i="1"/>
  <c r="G1526" i="1"/>
  <c r="H1528" i="1"/>
  <c r="G1531" i="1"/>
  <c r="H1535" i="1"/>
  <c r="H1543" i="1"/>
  <c r="I1543" i="1" s="1"/>
  <c r="G1546" i="1"/>
  <c r="G1549" i="1"/>
  <c r="I1549" i="1" s="1"/>
  <c r="G1552" i="1"/>
  <c r="G1555" i="1"/>
  <c r="H1557" i="1"/>
  <c r="G1560" i="1"/>
  <c r="I1560" i="1" s="1"/>
  <c r="G1566" i="1"/>
  <c r="I1566" i="1" s="1"/>
  <c r="G1569" i="1"/>
  <c r="I1569" i="1" s="1"/>
  <c r="H1574" i="1"/>
  <c r="I1574" i="1" s="1"/>
  <c r="H1576" i="1"/>
  <c r="H1577" i="1"/>
  <c r="H1600" i="1"/>
  <c r="H1637" i="1"/>
  <c r="H1644" i="1"/>
  <c r="G1644" i="1"/>
  <c r="F648" i="4"/>
  <c r="H1546" i="1"/>
  <c r="H1552" i="1"/>
  <c r="H1560" i="1"/>
  <c r="H1604" i="1"/>
  <c r="G1604" i="1"/>
  <c r="H1499" i="1"/>
  <c r="G1506" i="1"/>
  <c r="G1511" i="1"/>
  <c r="H1515" i="1"/>
  <c r="G1522" i="1"/>
  <c r="G1527" i="1"/>
  <c r="H1531" i="1"/>
  <c r="G1542" i="1"/>
  <c r="I1542" i="1" s="1"/>
  <c r="G1548" i="1"/>
  <c r="I1548" i="1" s="1"/>
  <c r="J1549" i="1"/>
  <c r="G1551" i="1"/>
  <c r="H1556" i="1"/>
  <c r="G1565" i="1"/>
  <c r="I1565" i="1" s="1"/>
  <c r="J1566" i="1"/>
  <c r="G1568" i="1"/>
  <c r="J1574" i="1"/>
  <c r="G1576" i="1"/>
  <c r="I1576" i="1" s="1"/>
  <c r="J1580" i="1"/>
  <c r="G1587" i="1"/>
  <c r="G1608" i="1"/>
  <c r="H1628" i="1"/>
  <c r="G1628" i="1"/>
  <c r="H1638" i="1"/>
  <c r="G1645" i="1"/>
  <c r="G1651" i="1"/>
  <c r="G1667" i="1"/>
  <c r="H1497" i="1"/>
  <c r="G1504" i="1"/>
  <c r="G1509" i="1"/>
  <c r="H1513" i="1"/>
  <c r="G1520" i="1"/>
  <c r="G1525" i="1"/>
  <c r="H1529" i="1"/>
  <c r="G1536" i="1"/>
  <c r="G1541" i="1"/>
  <c r="I1541" i="1" s="1"/>
  <c r="H1542" i="1"/>
  <c r="H1545" i="1"/>
  <c r="I1545" i="1" s="1"/>
  <c r="H1548" i="1"/>
  <c r="J1550" i="1"/>
  <c r="H1551" i="1"/>
  <c r="G1554" i="1"/>
  <c r="I1554" i="1" s="1"/>
  <c r="G1559" i="1"/>
  <c r="I1559" i="1" s="1"/>
  <c r="G1562" i="1"/>
  <c r="H1565" i="1"/>
  <c r="J1567" i="1"/>
  <c r="H1568" i="1"/>
  <c r="G1578" i="1"/>
  <c r="I1578" i="1" s="1"/>
  <c r="H1588" i="1"/>
  <c r="G1588" i="1"/>
  <c r="H1652" i="1"/>
  <c r="G1652" i="1"/>
  <c r="H1668" i="1"/>
  <c r="G1668" i="1"/>
  <c r="H1554" i="1"/>
  <c r="H1562" i="1"/>
  <c r="G1564" i="1"/>
  <c r="I1564" i="1" s="1"/>
  <c r="J1576" i="1"/>
  <c r="H1578" i="1"/>
  <c r="G1580" i="1"/>
  <c r="I1580" i="1" s="1"/>
  <c r="G1582" i="1"/>
  <c r="G1592" i="1"/>
  <c r="H1612" i="1"/>
  <c r="G1612" i="1"/>
  <c r="H1622" i="1"/>
  <c r="G1629" i="1"/>
  <c r="H1662" i="1"/>
  <c r="H1675" i="1"/>
  <c r="G1675" i="1"/>
  <c r="G1505" i="1"/>
  <c r="H1509" i="1"/>
  <c r="G1521" i="1"/>
  <c r="H1525" i="1"/>
  <c r="H1541" i="1"/>
  <c r="J1545" i="1"/>
  <c r="G1547" i="1"/>
  <c r="G1550" i="1"/>
  <c r="I1550" i="1" s="1"/>
  <c r="J1559" i="1"/>
  <c r="G1567" i="1"/>
  <c r="I1567" i="1" s="1"/>
  <c r="G1575" i="1"/>
  <c r="I1575" i="1" s="1"/>
  <c r="H1582" i="1"/>
  <c r="G1595" i="1"/>
  <c r="H1636" i="1"/>
  <c r="G1636" i="1"/>
  <c r="H1646" i="1"/>
  <c r="G1672" i="1"/>
  <c r="H1676" i="1"/>
  <c r="G1676" i="1"/>
  <c r="J1579" i="1"/>
  <c r="H1579" i="1"/>
  <c r="I1579" i="1" s="1"/>
  <c r="H1596" i="1"/>
  <c r="G1596" i="1"/>
  <c r="H1683" i="1"/>
  <c r="G1683" i="1"/>
  <c r="G1501" i="1"/>
  <c r="H1505" i="1"/>
  <c r="G1517" i="1"/>
  <c r="G1533" i="1"/>
  <c r="J1541" i="1"/>
  <c r="H1563" i="1"/>
  <c r="H1620" i="1"/>
  <c r="G1620" i="1"/>
  <c r="H1630" i="1"/>
  <c r="G1643" i="1"/>
  <c r="H1660" i="1"/>
  <c r="G1660" i="1"/>
  <c r="G1680" i="1"/>
  <c r="H1684" i="1"/>
  <c r="G1684" i="1"/>
  <c r="F126" i="4"/>
  <c r="D125" i="4"/>
  <c r="F322" i="4"/>
  <c r="D321" i="4"/>
  <c r="E571" i="4"/>
  <c r="D565" i="1" s="1"/>
  <c r="D12" i="5"/>
  <c r="F186" i="5"/>
  <c r="D178" i="5"/>
  <c r="F5" i="6"/>
  <c r="D466" i="4"/>
  <c r="F630" i="4"/>
  <c r="D629" i="4"/>
  <c r="G315" i="9"/>
  <c r="G316" i="9"/>
  <c r="D147" i="5"/>
  <c r="F150" i="5"/>
  <c r="E141" i="6"/>
  <c r="I27" i="3"/>
  <c r="D89" i="6"/>
  <c r="F122" i="6"/>
  <c r="D114" i="6"/>
  <c r="H33" i="3"/>
  <c r="E49" i="4"/>
  <c r="D221" i="4"/>
  <c r="G156" i="9"/>
  <c r="E156" i="9" s="1"/>
  <c r="B156" i="9" s="1"/>
  <c r="F607" i="4"/>
  <c r="D7" i="5"/>
  <c r="H315" i="9"/>
  <c r="H316" i="9"/>
  <c r="E147" i="5"/>
  <c r="D1152" i="1" s="1"/>
  <c r="H25" i="3"/>
  <c r="F135" i="4"/>
  <c r="D134" i="4"/>
  <c r="F374" i="4"/>
  <c r="D373" i="4"/>
  <c r="F431" i="4"/>
  <c r="D536" i="4"/>
  <c r="F17" i="4"/>
  <c r="D7" i="4"/>
  <c r="D49" i="4"/>
  <c r="D82" i="4"/>
  <c r="F203" i="4"/>
  <c r="D202" i="4"/>
  <c r="E373" i="4"/>
  <c r="D368" i="1" s="1"/>
  <c r="E647" i="4"/>
  <c r="D641" i="1" s="1"/>
  <c r="G314" i="9"/>
  <c r="F89" i="5"/>
  <c r="D88" i="5"/>
  <c r="I36" i="3"/>
  <c r="E38" i="7"/>
  <c r="E82" i="4"/>
  <c r="D78" i="1" s="1"/>
  <c r="D597" i="4"/>
  <c r="E119" i="5"/>
  <c r="D1124" i="1" s="1"/>
  <c r="F204" i="5"/>
  <c r="D203" i="5"/>
  <c r="D44" i="8"/>
  <c r="G343" i="9" s="1"/>
  <c r="E343" i="9" s="1"/>
  <c r="F246" i="4"/>
  <c r="D230" i="4"/>
  <c r="F532" i="4"/>
  <c r="D522" i="4"/>
  <c r="G339" i="9"/>
  <c r="E339" i="9" s="1"/>
  <c r="B339" i="9" s="1"/>
  <c r="F219" i="5"/>
  <c r="F106" i="4"/>
  <c r="F164" i="4"/>
  <c r="D308" i="4"/>
  <c r="F36" i="6"/>
  <c r="D35" i="6"/>
  <c r="F153" i="4"/>
  <c r="B66" i="9"/>
  <c r="B253" i="9"/>
  <c r="B279" i="9"/>
  <c r="I10" i="9"/>
  <c r="G24" i="9"/>
  <c r="E24" i="9" s="1"/>
  <c r="E81" i="9"/>
  <c r="B81" i="9" s="1"/>
  <c r="B239" i="9"/>
  <c r="F154" i="4"/>
  <c r="B237" i="9"/>
  <c r="B261" i="9"/>
  <c r="B287" i="9"/>
  <c r="B82" i="9"/>
  <c r="B247" i="9"/>
  <c r="H314"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45" i="9"/>
  <c r="B271" i="9"/>
  <c r="B341" i="9"/>
  <c r="E177" i="5"/>
  <c r="B74" i="9"/>
  <c r="B83" i="9"/>
  <c r="B231" i="9"/>
  <c r="E251" i="5" l="1"/>
  <c r="H1081" i="1"/>
  <c r="G1081" i="1"/>
  <c r="H1075" i="1"/>
  <c r="G1075" i="1"/>
  <c r="H19" i="9"/>
  <c r="E19" i="9" s="1"/>
  <c r="B19" i="9" s="1"/>
  <c r="E5" i="7"/>
  <c r="D1539" i="1"/>
  <c r="G346" i="9"/>
  <c r="E346" i="9" s="1"/>
  <c r="E345" i="9" s="1"/>
  <c r="I10" i="3" s="1"/>
  <c r="H1259" i="1"/>
  <c r="G1259" i="1"/>
  <c r="E69" i="5"/>
  <c r="E315" i="9"/>
  <c r="B315" i="9" s="1"/>
  <c r="E7" i="5"/>
  <c r="H160" i="1"/>
  <c r="E152" i="4"/>
  <c r="I18" i="3" s="1"/>
  <c r="G149" i="1"/>
  <c r="H149" i="1"/>
  <c r="H28" i="3"/>
  <c r="F35" i="6"/>
  <c r="C1431" i="1"/>
  <c r="F522" i="4"/>
  <c r="C516" i="1"/>
  <c r="H1124" i="1"/>
  <c r="G1124" i="1"/>
  <c r="E314" i="9"/>
  <c r="B314" i="9" s="1"/>
  <c r="F134" i="4"/>
  <c r="C130" i="1"/>
  <c r="E316" i="9"/>
  <c r="B316" i="9" s="1"/>
  <c r="G336" i="9"/>
  <c r="E336" i="9" s="1"/>
  <c r="B336" i="9" s="1"/>
  <c r="D177" i="5"/>
  <c r="F178" i="5"/>
  <c r="C1182" i="1"/>
  <c r="E360" i="4"/>
  <c r="I1552" i="1"/>
  <c r="I23" i="3"/>
  <c r="D1074" i="1"/>
  <c r="H641" i="1"/>
  <c r="G641" i="1"/>
  <c r="I25" i="3"/>
  <c r="D1255" i="1"/>
  <c r="F7" i="5"/>
  <c r="H22" i="3"/>
  <c r="C1012" i="1"/>
  <c r="F114" i="6"/>
  <c r="H30" i="3"/>
  <c r="C1510" i="1"/>
  <c r="F308" i="4"/>
  <c r="C303" i="1"/>
  <c r="F230" i="4"/>
  <c r="C226" i="1"/>
  <c r="F597" i="4"/>
  <c r="C591" i="1"/>
  <c r="I22" i="3"/>
  <c r="E6" i="5"/>
  <c r="D1012" i="1"/>
  <c r="F629" i="4"/>
  <c r="C623" i="1"/>
  <c r="F12" i="5"/>
  <c r="C1017" i="1"/>
  <c r="I1546" i="1"/>
  <c r="F228" i="9"/>
  <c r="B228" i="9" s="1"/>
  <c r="F202" i="4"/>
  <c r="C198" i="1"/>
  <c r="F536" i="4"/>
  <c r="D535" i="4"/>
  <c r="C530" i="1"/>
  <c r="F89" i="6"/>
  <c r="C1485" i="1"/>
  <c r="G565" i="1"/>
  <c r="H565" i="1"/>
  <c r="I1568" i="1"/>
  <c r="I24" i="3"/>
  <c r="E176" i="5"/>
  <c r="D1180" i="1" s="1"/>
  <c r="D1181" i="1"/>
  <c r="D152" i="4"/>
  <c r="K1481" i="9"/>
  <c r="G344" i="9"/>
  <c r="E344" i="9" s="1"/>
  <c r="B344" i="9" s="1"/>
  <c r="I39" i="3"/>
  <c r="C1621" i="1"/>
  <c r="I35" i="3"/>
  <c r="D1571" i="1"/>
  <c r="D430" i="4"/>
  <c r="F221" i="4"/>
  <c r="C217" i="1"/>
  <c r="F466" i="4"/>
  <c r="C460" i="1"/>
  <c r="E535" i="4"/>
  <c r="E180" i="9"/>
  <c r="B180" i="9" s="1"/>
  <c r="B343" i="9"/>
  <c r="F82" i="4"/>
  <c r="C78" i="1"/>
  <c r="F251" i="5"/>
  <c r="E6" i="4"/>
  <c r="D45" i="1"/>
  <c r="I31" i="3"/>
  <c r="D1537" i="1"/>
  <c r="F321" i="4"/>
  <c r="C316" i="1"/>
  <c r="G338" i="9"/>
  <c r="E338" i="9" s="1"/>
  <c r="B338" i="9" s="1"/>
  <c r="F203" i="5"/>
  <c r="C1207" i="1"/>
  <c r="F88" i="5"/>
  <c r="D69" i="5"/>
  <c r="C1093" i="1"/>
  <c r="F49" i="4"/>
  <c r="C45" i="1"/>
  <c r="F373" i="4"/>
  <c r="D360" i="4"/>
  <c r="D417" i="4" s="1"/>
  <c r="C368" i="1"/>
  <c r="D141" i="6"/>
  <c r="B24" i="9"/>
  <c r="F7" i="4"/>
  <c r="D6" i="4"/>
  <c r="C3" i="1"/>
  <c r="F147" i="5"/>
  <c r="C1152" i="1"/>
  <c r="G348" i="9"/>
  <c r="E348" i="9" s="1"/>
  <c r="F125" i="4"/>
  <c r="C121" i="1"/>
  <c r="I1562" i="1"/>
  <c r="I1551" i="1"/>
  <c r="B346" i="9" l="1"/>
  <c r="H1539" i="1"/>
  <c r="G1539" i="1"/>
  <c r="I33" i="3"/>
  <c r="D1538" i="1"/>
  <c r="D148" i="1"/>
  <c r="E342" i="9"/>
  <c r="E299" i="4"/>
  <c r="D295" i="1" s="1"/>
  <c r="F417" i="4"/>
  <c r="C412" i="1"/>
  <c r="H1207" i="1"/>
  <c r="G1207" i="1"/>
  <c r="H3" i="1"/>
  <c r="G3" i="1"/>
  <c r="D300" i="4"/>
  <c r="D422" i="4"/>
  <c r="H17" i="3"/>
  <c r="F6" i="4"/>
  <c r="C2" i="1"/>
  <c r="G45" i="1"/>
  <c r="H45" i="1"/>
  <c r="H316" i="1"/>
  <c r="G316" i="1"/>
  <c r="D299" i="4"/>
  <c r="H18" i="3"/>
  <c r="F152" i="4"/>
  <c r="C148" i="1"/>
  <c r="H591" i="1"/>
  <c r="G591" i="1"/>
  <c r="D176" i="5"/>
  <c r="F177" i="5"/>
  <c r="H24" i="3"/>
  <c r="C1181" i="1"/>
  <c r="H516" i="1"/>
  <c r="G516" i="1"/>
  <c r="F430" i="4"/>
  <c r="D639" i="4"/>
  <c r="C424" i="1"/>
  <c r="H530" i="1"/>
  <c r="G530" i="1"/>
  <c r="H1017" i="1"/>
  <c r="G1017" i="1"/>
  <c r="H1093" i="1"/>
  <c r="G1093" i="1"/>
  <c r="H1571" i="1"/>
  <c r="G1571" i="1"/>
  <c r="D640" i="4"/>
  <c r="F535" i="4"/>
  <c r="C529" i="1"/>
  <c r="H226" i="1"/>
  <c r="G226" i="1"/>
  <c r="H1012" i="1"/>
  <c r="G1012" i="1"/>
  <c r="H1431" i="1"/>
  <c r="G1431" i="1"/>
  <c r="H121" i="1"/>
  <c r="G121" i="1"/>
  <c r="F69" i="5"/>
  <c r="H23" i="3"/>
  <c r="C1074" i="1"/>
  <c r="H623" i="1"/>
  <c r="G623" i="1"/>
  <c r="D6" i="5"/>
  <c r="H130" i="1"/>
  <c r="G130" i="1"/>
  <c r="E347" i="9"/>
  <c r="B348" i="9"/>
  <c r="F141" i="6"/>
  <c r="H31" i="3"/>
  <c r="C1537" i="1"/>
  <c r="E640" i="4"/>
  <c r="D634" i="1" s="1"/>
  <c r="D529" i="1"/>
  <c r="E639" i="4"/>
  <c r="D633" i="1" s="1"/>
  <c r="H1621" i="1"/>
  <c r="G1621" i="1"/>
  <c r="H11" i="3"/>
  <c r="H198" i="1"/>
  <c r="G198" i="1"/>
  <c r="H303" i="1"/>
  <c r="G303" i="1"/>
  <c r="E300" i="4"/>
  <c r="D296" i="1" s="1"/>
  <c r="I17" i="3"/>
  <c r="E422" i="4"/>
  <c r="D2" i="1"/>
  <c r="E301" i="4"/>
  <c r="D297" i="1" s="1"/>
  <c r="H460" i="1"/>
  <c r="G460" i="1"/>
  <c r="E418" i="4"/>
  <c r="D413" i="1" s="1"/>
  <c r="D355" i="1"/>
  <c r="E423" i="4"/>
  <c r="E417" i="4"/>
  <c r="D412" i="1" s="1"/>
  <c r="H1152" i="1"/>
  <c r="G1152" i="1"/>
  <c r="D418" i="4"/>
  <c r="F360" i="4"/>
  <c r="C355" i="1"/>
  <c r="H299" i="9"/>
  <c r="D1011" i="1"/>
  <c r="H1255" i="1"/>
  <c r="G1255" i="1"/>
  <c r="H1182" i="1"/>
  <c r="G1182" i="1"/>
  <c r="H368" i="1"/>
  <c r="G368" i="1"/>
  <c r="H78" i="1"/>
  <c r="G78" i="1"/>
  <c r="G217" i="1"/>
  <c r="H217" i="1"/>
  <c r="H1485" i="1"/>
  <c r="G1485" i="1"/>
  <c r="H1510" i="1"/>
  <c r="G1510" i="1"/>
  <c r="H1538" i="1" l="1"/>
  <c r="G1538" i="1"/>
  <c r="G1537" i="1"/>
  <c r="H1537" i="1"/>
  <c r="F640" i="4"/>
  <c r="C634" i="1"/>
  <c r="F300" i="4"/>
  <c r="C296" i="1"/>
  <c r="F176" i="5"/>
  <c r="C1180" i="1"/>
  <c r="N3" i="9"/>
  <c r="I11" i="3"/>
  <c r="H1074" i="1"/>
  <c r="G1074" i="1"/>
  <c r="F639" i="4"/>
  <c r="C633" i="1"/>
  <c r="H424" i="1"/>
  <c r="G424" i="1"/>
  <c r="E424" i="4"/>
  <c r="D419" i="1" s="1"/>
  <c r="E643" i="4"/>
  <c r="D417" i="1"/>
  <c r="E425" i="4"/>
  <c r="D420" i="1" s="1"/>
  <c r="E644" i="4"/>
  <c r="D418" i="1"/>
  <c r="H20" i="9"/>
  <c r="H148" i="1"/>
  <c r="G148" i="1"/>
  <c r="H2" i="1"/>
  <c r="G2" i="1"/>
  <c r="H355" i="1"/>
  <c r="G355" i="1"/>
  <c r="G529" i="1"/>
  <c r="H529" i="1"/>
  <c r="H1181" i="1"/>
  <c r="G1181" i="1"/>
  <c r="H412" i="1"/>
  <c r="G412" i="1"/>
  <c r="F418" i="4"/>
  <c r="C413" i="1"/>
  <c r="G306" i="9"/>
  <c r="E306" i="9" s="1"/>
  <c r="B306" i="9" s="1"/>
  <c r="G299" i="9"/>
  <c r="E299" i="9" s="1"/>
  <c r="F6" i="5"/>
  <c r="C1011" i="1"/>
  <c r="H9" i="3"/>
  <c r="D423" i="4"/>
  <c r="F299" i="4"/>
  <c r="D301" i="4"/>
  <c r="C295" i="1"/>
  <c r="F422" i="4"/>
  <c r="D424" i="4"/>
  <c r="D643" i="4"/>
  <c r="C417" i="1"/>
  <c r="B299" i="9" l="1"/>
  <c r="H1180" i="1"/>
  <c r="G1180" i="1"/>
  <c r="F643" i="4"/>
  <c r="C637" i="1"/>
  <c r="E645" i="4"/>
  <c r="D637" i="1"/>
  <c r="H295" i="1"/>
  <c r="G295" i="1"/>
  <c r="F301" i="4"/>
  <c r="C297" i="1"/>
  <c r="G413" i="1"/>
  <c r="H413" i="1"/>
  <c r="H633" i="1"/>
  <c r="G633" i="1"/>
  <c r="H296" i="1"/>
  <c r="G296" i="1"/>
  <c r="H417" i="1"/>
  <c r="G417" i="1"/>
  <c r="H8" i="3"/>
  <c r="H1011" i="1"/>
  <c r="G1011" i="1"/>
  <c r="E646" i="4"/>
  <c r="D638" i="1"/>
  <c r="D644" i="4"/>
  <c r="D645" i="4" s="1"/>
  <c r="F423" i="4"/>
  <c r="D425" i="4"/>
  <c r="C418" i="1"/>
  <c r="G20" i="9"/>
  <c r="E20" i="9" s="1"/>
  <c r="B20" i="9" s="1"/>
  <c r="H634" i="1"/>
  <c r="G634" i="1"/>
  <c r="K3" i="9"/>
  <c r="I9" i="3"/>
  <c r="F424" i="4"/>
  <c r="C419" i="1"/>
  <c r="F645" i="4" l="1"/>
  <c r="C639" i="1"/>
  <c r="E649" i="4"/>
  <c r="D639" i="1"/>
  <c r="M3" i="9"/>
  <c r="H637" i="1"/>
  <c r="G637" i="1"/>
  <c r="H418" i="1"/>
  <c r="G418" i="1"/>
  <c r="H419" i="1"/>
  <c r="G419" i="1"/>
  <c r="H297" i="1"/>
  <c r="G297" i="1"/>
  <c r="F644" i="4"/>
  <c r="D646" i="4"/>
  <c r="C638" i="1"/>
  <c r="F425" i="4"/>
  <c r="C420" i="1"/>
  <c r="E650" i="4"/>
  <c r="D640" i="1"/>
  <c r="H334" i="9" l="1"/>
  <c r="G334" i="9"/>
  <c r="E334" i="9" s="1"/>
  <c r="H420" i="1"/>
  <c r="G420" i="1"/>
  <c r="I19" i="3"/>
  <c r="D643" i="1"/>
  <c r="I20" i="3"/>
  <c r="D644" i="1"/>
  <c r="F646" i="4"/>
  <c r="D650" i="4"/>
  <c r="C640" i="1"/>
  <c r="G639" i="1"/>
  <c r="H639" i="1"/>
  <c r="H638" i="1"/>
  <c r="G638" i="1"/>
  <c r="D649" i="4"/>
  <c r="F649" i="4" l="1"/>
  <c r="H19" i="3"/>
  <c r="C643" i="1"/>
  <c r="G297" i="9"/>
  <c r="E297" i="9" s="1"/>
  <c r="B297" i="9" s="1"/>
  <c r="F650" i="4"/>
  <c r="H20" i="3"/>
  <c r="C644" i="1"/>
  <c r="H640" i="1"/>
  <c r="G640" i="1"/>
  <c r="H7" i="3"/>
  <c r="B334" i="9"/>
  <c r="E298" i="9"/>
  <c r="I8" i="3" s="1"/>
  <c r="H644" i="1" l="1"/>
  <c r="G644" i="1"/>
  <c r="H643" i="1"/>
  <c r="G643" i="1"/>
  <c r="J3" i="9"/>
  <c r="G295" i="9" l="1"/>
  <c r="E295" i="9" s="1"/>
  <c r="L293" i="9"/>
  <c r="F293" i="9" s="1"/>
  <c r="H295" i="9"/>
  <c r="H18" i="9"/>
  <c r="G18" i="9"/>
  <c r="E18" i="9" s="1"/>
  <c r="B18" i="9" s="1"/>
  <c r="I5" i="9"/>
  <c r="L15" i="9"/>
  <c r="M15" i="9"/>
  <c r="G21" i="9"/>
  <c r="K6" i="9"/>
  <c r="J8" i="9"/>
  <c r="M16" i="9"/>
  <c r="I8" i="9"/>
  <c r="K11" i="9"/>
  <c r="J5" i="9"/>
  <c r="H22" i="9"/>
  <c r="J11" i="9"/>
  <c r="I13" i="9"/>
  <c r="K8" i="9"/>
  <c r="G22" i="9"/>
  <c r="J12" i="9"/>
  <c r="G16" i="9"/>
  <c r="G15" i="9"/>
  <c r="K5" i="9"/>
  <c r="I6" i="9"/>
  <c r="J6" i="9"/>
  <c r="J9" i="9"/>
  <c r="K9" i="9"/>
  <c r="I17" i="9"/>
  <c r="H16" i="9"/>
  <c r="J13" i="9"/>
  <c r="I7" i="9"/>
  <c r="J7" i="9"/>
  <c r="K7" i="9"/>
  <c r="J17" i="9"/>
  <c r="H15" i="9"/>
  <c r="J10" i="9"/>
  <c r="K10" i="9"/>
  <c r="I9" i="9"/>
  <c r="H21" i="9"/>
  <c r="L16" i="9"/>
  <c r="K13" i="9"/>
  <c r="I12" i="9"/>
  <c r="K12" i="9"/>
  <c r="I11" i="9"/>
  <c r="G17" i="9"/>
  <c r="H17" i="9"/>
  <c r="F16" i="9" l="1"/>
  <c r="E9" i="9"/>
  <c r="B9" i="9" s="1"/>
  <c r="E10" i="9"/>
  <c r="B10" i="9" s="1"/>
  <c r="E11" i="9"/>
  <c r="B11" i="9" s="1"/>
  <c r="E22" i="9"/>
  <c r="B22" i="9" s="1"/>
  <c r="F15" i="9"/>
  <c r="F14" i="9" s="1"/>
  <c r="E8" i="9"/>
  <c r="B8" i="9" s="1"/>
  <c r="E7" i="9"/>
  <c r="B7" i="9" s="1"/>
  <c r="E15" i="9"/>
  <c r="E16" i="9"/>
  <c r="B16" i="9" s="1"/>
  <c r="E5" i="9"/>
  <c r="E17" i="9"/>
  <c r="B17" i="9" s="1"/>
  <c r="E12" i="9"/>
  <c r="B12" i="9" s="1"/>
  <c r="E13" i="9"/>
  <c r="B13" i="9" s="1"/>
  <c r="B293" i="9"/>
  <c r="F23" i="9"/>
  <c r="E6" i="9"/>
  <c r="B6" i="9" s="1"/>
  <c r="E21" i="9"/>
  <c r="B21" i="9" s="1"/>
  <c r="B295" i="9"/>
  <c r="E23" i="9"/>
  <c r="I7" i="3" s="1"/>
  <c r="B5" i="9" l="1"/>
  <c r="E4" i="9"/>
  <c r="F3" i="9"/>
  <c r="B15" i="9"/>
  <c r="E14" i="9"/>
  <c r="I13" i="3" s="1"/>
  <c r="E3" i="9" l="1"/>
</calcChain>
</file>

<file path=xl/sharedStrings.xml><?xml version="1.0" encoding="utf-8"?>
<sst xmlns="http://schemas.openxmlformats.org/spreadsheetml/2006/main" count="4733" uniqueCount="3657">
  <si>
    <t>Obveznik:</t>
  </si>
  <si>
    <t>40998 - DJEČJI VRTIĆ SUNCE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</si>
  <si>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</si>
  <si>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</si>
  <si>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</si>
  <si>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</si>
  <si>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</si>
  <si>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</si>
  <si>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</si>
  <si>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</si>
  <si>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</si>
  <si>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</si>
  <si>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</si>
  <si>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</si>
  <si>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</si>
  <si>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</si>
  <si>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</si>
  <si>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</si>
  <si>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</si>
  <si>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</si>
  <si>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</si>
  <si>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</si>
  <si>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</si>
  <si>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</si>
  <si>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</si>
  <si>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</si>
  <si>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</si>
  <si>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</si>
  <si>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</si>
  <si>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</si>
  <si>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</si>
  <si>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</si>
  <si>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</si>
  <si>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</si>
  <si>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</si>
  <si>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</si>
  <si>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</si>
  <si>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</si>
  <si>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</si>
  <si>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</si>
  <si>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</si>
  <si>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</si>
  <si>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</si>
  <si>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</si>
  <si>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</si>
  <si>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</si>
  <si>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</si>
  <si>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</si>
  <si>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</si>
  <si>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</si>
  <si>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</si>
  <si>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</si>
  <si>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</si>
  <si>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</si>
  <si>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</si>
  <si>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</si>
  <si>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</si>
  <si>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</si>
  <si>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</si>
  <si>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</si>
  <si>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</si>
  <si>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</si>
  <si>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</si>
  <si>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</si>
  <si>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</si>
  <si>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</si>
  <si>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</si>
  <si>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</si>
  <si>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</si>
  <si>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</si>
  <si>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</si>
  <si>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</si>
  <si>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</si>
  <si>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</si>
  <si>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</si>
  <si>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</si>
  <si>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</si>
  <si>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</si>
  <si>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</si>
  <si>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</si>
  <si>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</si>
  <si>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</si>
  <si>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</si>
  <si>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</si>
  <si>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</si>
  <si>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</si>
  <si>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</si>
  <si>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</si>
  <si>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</si>
  <si>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</si>
  <si>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</si>
  <si>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</si>
  <si>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</si>
  <si>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</si>
  <si>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</si>
  <si>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</si>
  <si>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</si>
  <si>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</si>
  <si>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</si>
  <si>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</si>
  <si>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</si>
  <si>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</si>
  <si>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</si>
  <si>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</si>
  <si>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</si>
  <si>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</si>
  <si>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</si>
  <si>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</si>
  <si>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</si>
  <si>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</si>
  <si>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</si>
  <si>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</si>
  <si>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</si>
  <si>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</si>
  <si>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</si>
  <si>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</si>
  <si>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</si>
  <si>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</si>
  <si>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</si>
  <si>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</si>
  <si>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</si>
  <si>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</si>
  <si>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</si>
  <si>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</si>
  <si>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</si>
  <si>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</si>
  <si>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</si>
  <si>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</si>
  <si>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</si>
  <si>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</si>
  <si>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</si>
  <si>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</si>
  <si>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</si>
  <si>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</si>
  <si>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</si>
  <si>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</si>
  <si>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</si>
  <si>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</si>
  <si>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</si>
  <si>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</si>
  <si>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</si>
  <si>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</si>
  <si>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</si>
  <si>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</si>
  <si>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</si>
  <si>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</si>
  <si>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</si>
  <si>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</si>
  <si>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</si>
  <si>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</si>
  <si>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</si>
  <si>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</si>
  <si>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</si>
  <si>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</si>
  <si>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</si>
  <si>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</si>
  <si>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</si>
  <si>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</si>
  <si>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</si>
  <si>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</si>
  <si>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</si>
  <si>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</si>
  <si>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</si>
  <si>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</si>
  <si>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</si>
  <si>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</si>
  <si>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</si>
  <si>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</si>
  <si>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</si>
  <si>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</si>
  <si>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</si>
  <si>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</si>
  <si>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</si>
  <si>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</si>
  <si>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</si>
  <si>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</si>
  <si>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</si>
  <si>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</si>
  <si>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</si>
  <si>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</si>
  <si>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</si>
  <si>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</si>
  <si>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</si>
  <si>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</si>
  <si>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</si>
  <si>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</si>
  <si>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</si>
  <si>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</si>
  <si>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</si>
  <si>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</si>
  <si>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</si>
  <si>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</si>
  <si>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</si>
  <si>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</si>
  <si>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</si>
  <si>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</si>
  <si>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</si>
  <si>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</si>
  <si>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</si>
  <si>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</si>
  <si>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</si>
  <si>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</si>
  <si>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</si>
  <si>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</si>
  <si>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</si>
  <si>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</si>
  <si>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</si>
  <si>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</si>
  <si>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</si>
  <si>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</si>
  <si>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</si>
  <si>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</si>
  <si>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</si>
  <si>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</si>
  <si>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</si>
  <si>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</si>
  <si>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</si>
  <si>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</si>
  <si>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</si>
  <si>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</si>
  <si>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</si>
  <si>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</si>
  <si>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</si>
  <si>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</si>
  <si>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</si>
  <si>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</si>
  <si>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</si>
  <si>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</si>
  <si>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</si>
  <si>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</si>
  <si>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</si>
  <si>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</si>
  <si>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</si>
  <si>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</si>
  <si>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</si>
  <si>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</si>
  <si>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</si>
  <si>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</si>
  <si>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</si>
  <si>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</si>
  <si>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</si>
  <si>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</si>
  <si>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</si>
  <si>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</si>
  <si>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</si>
  <si>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</si>
  <si>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</si>
  <si>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</si>
  <si>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</si>
  <si>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</si>
  <si>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</si>
  <si>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</si>
  <si>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</si>
  <si>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</si>
  <si>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</si>
  <si>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</si>
  <si>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</si>
  <si>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</si>
  <si>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</si>
  <si>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</si>
  <si>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</si>
  <si>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</si>
  <si>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</si>
  <si>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</si>
  <si>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</si>
  <si>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</si>
  <si>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</si>
  <si>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</si>
  <si>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</si>
  <si>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</si>
  <si>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</si>
  <si>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</si>
  <si>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</si>
  <si>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</si>
  <si>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</si>
  <si>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</si>
  <si>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</si>
  <si>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</si>
  <si>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</si>
  <si>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</si>
  <si>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</si>
  <si>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</si>
  <si>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</si>
  <si>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</si>
  <si>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</si>
  <si>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</si>
  <si>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</si>
  <si>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</si>
  <si>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</si>
  <si>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</si>
  <si>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</si>
  <si>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</si>
  <si>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</si>
  <si>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</si>
  <si>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</si>
  <si>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</si>
  <si>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</si>
  <si>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</si>
  <si>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</si>
  <si>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</si>
  <si>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</si>
  <si>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</si>
  <si>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</si>
  <si>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</si>
  <si>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</si>
  <si>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</si>
  <si>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</si>
  <si>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</si>
  <si>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</si>
  <si>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</si>
  <si>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</si>
  <si>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</si>
  <si>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</si>
  <si>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</si>
  <si>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</si>
  <si>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</si>
  <si>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</si>
  <si>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</si>
  <si>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</si>
  <si>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</si>
  <si>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</si>
  <si>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</si>
  <si>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</si>
  <si>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</si>
  <si>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</si>
  <si>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</si>
  <si>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</si>
  <si>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</si>
  <si>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</si>
  <si>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</si>
  <si>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</si>
  <si>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</si>
  <si>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</si>
  <si>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</si>
  <si>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</si>
  <si>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</si>
  <si>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</si>
  <si>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</si>
  <si>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</si>
  <si>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</si>
  <si>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</si>
  <si>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</si>
  <si>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</si>
  <si>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</si>
  <si>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</si>
  <si>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</si>
  <si>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</si>
  <si>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</si>
  <si>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</si>
  <si>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</si>
  <si>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</si>
  <si>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</si>
  <si>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</si>
  <si>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</si>
  <si>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</si>
  <si>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</si>
  <si>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</si>
  <si>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</si>
  <si>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</si>
  <si>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</si>
  <si>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</si>
  <si>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</si>
  <si>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</si>
  <si>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</si>
  <si>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</si>
  <si>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</si>
  <si>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</si>
  <si>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</si>
  <si>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</si>
  <si>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</si>
  <si>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</si>
  <si>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</si>
  <si>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</si>
  <si>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</si>
  <si>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</si>
  <si>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</si>
  <si>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</si>
  <si>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</si>
  <si>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</si>
  <si>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</si>
  <si>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</si>
  <si>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</si>
  <si>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</si>
  <si>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</si>
  <si>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</si>
  <si>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</si>
  <si>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</si>
  <si>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</si>
  <si>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</si>
  <si>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</si>
  <si>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</si>
  <si>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</si>
  <si>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</si>
  <si>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</si>
  <si>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</si>
  <si>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</si>
  <si>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</si>
  <si>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</si>
  <si>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</si>
  <si>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</si>
  <si>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</si>
  <si>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</si>
  <si>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</si>
  <si>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</si>
  <si>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</si>
  <si>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</si>
  <si>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</si>
  <si>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</si>
  <si>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</si>
  <si>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</si>
  <si>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</si>
  <si>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</si>
  <si>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</si>
  <si>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</si>
  <si>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</si>
  <si>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</si>
  <si>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</si>
  <si>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</si>
  <si>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</si>
  <si>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</si>
  <si>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</si>
  <si>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</si>
  <si>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</si>
  <si>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</si>
  <si>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</si>
  <si>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</si>
  <si>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</si>
  <si>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</si>
  <si>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</si>
  <si>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</si>
  <si>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</si>
  <si>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</si>
  <si>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</si>
  <si>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</si>
  <si>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</si>
  <si>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</si>
  <si>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</si>
  <si>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</si>
  <si>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</si>
  <si>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</si>
  <si>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</si>
  <si>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</si>
  <si>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</si>
  <si>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</si>
  <si>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</si>
  <si>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</si>
  <si>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</si>
  <si>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</si>
  <si>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</si>
  <si>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</si>
  <si>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</si>
  <si>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</si>
  <si>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</si>
  <si>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</si>
  <si>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</si>
  <si>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</si>
  <si>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</si>
  <si>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</si>
  <si>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</si>
  <si>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</si>
  <si>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</si>
  <si>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</si>
  <si>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</si>
  <si>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</si>
  <si>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</si>
  <si>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</si>
  <si>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</si>
  <si>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</si>
  <si>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</si>
  <si>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</si>
  <si>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</si>
  <si>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</si>
  <si>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</si>
  <si>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</si>
  <si>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</si>
  <si>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</si>
  <si>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</si>
  <si>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</si>
  <si>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</si>
  <si>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</si>
  <si>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</si>
  <si>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</si>
  <si>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</si>
  <si>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</si>
  <si>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</si>
  <si>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</si>
  <si>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</si>
  <si>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</si>
  <si>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</si>
  <si>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</si>
  <si>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</si>
  <si>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</si>
  <si>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</si>
  <si>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</si>
  <si>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</si>
  <si>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</si>
  <si>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</si>
  <si>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</si>
  <si>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</si>
  <si>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</si>
  <si>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</si>
  <si>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</si>
  <si>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</si>
  <si>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</si>
  <si>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</si>
  <si>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</si>
  <si>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</si>
  <si>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</si>
  <si>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</si>
  <si>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</si>
  <si>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</si>
  <si>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</si>
  <si>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</si>
  <si>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</si>
  <si>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</si>
  <si>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</si>
  <si>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</si>
  <si>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</si>
  <si>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</si>
  <si>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</si>
  <si>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</si>
  <si>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</si>
  <si>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</si>
  <si>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</si>
  <si>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</si>
  <si>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</si>
  <si>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</si>
  <si>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</si>
  <si>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</si>
  <si>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</si>
  <si>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</si>
  <si>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</si>
  <si>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</si>
  <si>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</si>
  <si>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</si>
  <si>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</si>
  <si>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</si>
  <si>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</si>
  <si>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</si>
  <si>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</si>
  <si>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</si>
  <si>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</si>
  <si>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</si>
  <si>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</si>
  <si>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</si>
  <si>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</si>
  <si>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</si>
  <si>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</si>
  <si>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</si>
  <si>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</si>
  <si>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</si>
  <si>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</si>
  <si>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</si>
  <si>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</si>
  <si>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</si>
  <si>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</si>
  <si>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</si>
  <si>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</si>
  <si>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</si>
  <si>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</si>
  <si>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</si>
  <si>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</si>
  <si>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</si>
  <si>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</si>
  <si>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</si>
  <si>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</si>
  <si>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</si>
  <si>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</si>
  <si>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</si>
  <si>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</si>
  <si>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</si>
  <si>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</si>
  <si>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</si>
  <si>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</si>
  <si>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</si>
  <si>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</si>
  <si>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</si>
  <si>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</si>
  <si>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</si>
  <si>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</si>
  <si>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</si>
  <si>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</si>
  <si>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</si>
  <si>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</si>
  <si>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</si>
  <si>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</si>
  <si>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</si>
  <si>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</si>
  <si>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</si>
  <si>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</si>
  <si>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</si>
  <si>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</si>
  <si>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</si>
  <si>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</si>
  <si>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</si>
  <si>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</si>
  <si>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</si>
  <si>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</si>
  <si>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</si>
  <si>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</si>
  <si>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</si>
  <si>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</si>
  <si>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</si>
  <si>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</si>
  <si>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</si>
  <si>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</si>
  <si>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</si>
  <si>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</si>
  <si>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</si>
  <si>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</si>
  <si>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</si>
  <si>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</si>
  <si>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</si>
  <si>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</si>
  <si>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</si>
  <si>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</si>
  <si>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</si>
  <si>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</si>
  <si>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</si>
  <si>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</si>
  <si>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</si>
  <si>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</si>
  <si>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</si>
  <si>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</si>
  <si>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</si>
  <si>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</si>
  <si>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</si>
  <si>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</si>
  <si>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</si>
  <si>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</si>
  <si>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</si>
  <si>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</si>
  <si>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</si>
  <si>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</si>
  <si>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</si>
  <si>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</si>
  <si>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</si>
  <si>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</si>
  <si>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</si>
  <si>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</si>
  <si>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</si>
  <si>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</si>
  <si>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</si>
  <si>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</si>
  <si>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</si>
  <si>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</si>
  <si>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</si>
  <si>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</si>
  <si>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</si>
  <si>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</si>
  <si>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</si>
  <si>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</si>
  <si>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</si>
  <si>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</si>
  <si>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</si>
  <si>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</si>
  <si>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</si>
  <si>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</si>
  <si>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</si>
  <si>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</si>
  <si>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</si>
  <si>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</si>
  <si>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</si>
  <si>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</si>
  <si>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</si>
  <si>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</si>
  <si>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</si>
  <si>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</si>
  <si>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</si>
  <si>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</si>
  <si>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</si>
  <si>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</si>
  <si>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</si>
  <si>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</si>
  <si>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</si>
  <si>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</si>
  <si>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</si>
  <si>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</si>
  <si>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</si>
  <si>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</si>
  <si>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</si>
  <si>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</si>
  <si>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</si>
  <si>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</si>
  <si>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</si>
  <si>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</si>
  <si>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</si>
  <si>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</si>
  <si>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</si>
  <si>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</si>
  <si>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</si>
  <si>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</si>
  <si>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</si>
  <si>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</si>
  <si>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</si>
  <si>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</si>
  <si>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</si>
  <si>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</si>
  <si>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</si>
  <si>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</si>
  <si>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</si>
  <si>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</si>
  <si>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</si>
  <si>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</si>
  <si>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</si>
  <si>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</si>
  <si>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</si>
  <si>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</si>
  <si>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</si>
  <si>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</si>
  <si>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</si>
  <si>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</si>
  <si>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</si>
  <si>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</si>
  <si>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</si>
  <si>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</si>
  <si>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</si>
  <si>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</si>
  <si>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</si>
  <si>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</si>
  <si>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</si>
  <si>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</si>
  <si>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</si>
  <si>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</si>
  <si>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</si>
  <si>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</si>
  <si>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</si>
  <si>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</si>
  <si>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</si>
  <si>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</si>
  <si>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</si>
  <si>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</si>
  <si>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</si>
  <si>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</si>
  <si>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</si>
  <si>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</si>
  <si>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</si>
  <si>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</si>
  <si>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</si>
  <si>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</si>
  <si>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</si>
  <si>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</si>
  <si>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</si>
  <si>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</si>
  <si>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</si>
  <si>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</si>
  <si>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</si>
  <si>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</si>
  <si>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</si>
  <si>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</si>
  <si>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</si>
  <si>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</si>
  <si>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</si>
  <si>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</si>
  <si>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</si>
  <si>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</si>
  <si>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</si>
  <si>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</si>
  <si>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</si>
  <si>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</si>
  <si>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</si>
  <si>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</si>
  <si>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</si>
  <si>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</si>
  <si>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</si>
  <si>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</si>
  <si>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</si>
  <si>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</si>
  <si>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</si>
  <si>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</si>
  <si>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</si>
  <si>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</si>
  <si>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</si>
  <si>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</si>
  <si>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</si>
  <si>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</si>
  <si>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</si>
  <si>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</si>
  <si>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</si>
  <si>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</si>
  <si>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</si>
  <si>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</si>
  <si>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</si>
  <si>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</si>
  <si>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</si>
  <si>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</si>
  <si>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</si>
  <si>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</si>
  <si>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</si>
  <si>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</si>
  <si>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</si>
  <si>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</si>
  <si>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</si>
  <si>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</si>
  <si>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</si>
  <si>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</si>
  <si>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</si>
  <si>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</si>
  <si>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</si>
  <si>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</si>
  <si>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</si>
  <si>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</si>
  <si>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</si>
  <si>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</si>
  <si>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</si>
  <si>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</si>
  <si>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</si>
  <si>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</si>
  <si>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</si>
  <si>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</si>
  <si>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</si>
  <si>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</si>
  <si>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</si>
  <si>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</si>
  <si>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</si>
  <si>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</si>
  <si>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</si>
  <si>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</si>
  <si>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</si>
  <si>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</si>
  <si>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</si>
  <si>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</si>
  <si>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</si>
  <si>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</si>
  <si>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</si>
  <si>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</si>
  <si>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</si>
  <si>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</si>
  <si>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</si>
  <si>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</si>
  <si>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</si>
  <si>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</si>
  <si>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</si>
  <si>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</si>
  <si>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</si>
  <si>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</si>
  <si>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</si>
  <si>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</si>
  <si>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</si>
  <si>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</si>
  <si>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</si>
  <si>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</si>
  <si>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</si>
  <si>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</si>
  <si>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</si>
  <si>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</si>
  <si>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</si>
  <si>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</si>
  <si>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</si>
  <si>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</si>
  <si>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</si>
  <si>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</si>
  <si>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</si>
  <si>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</si>
  <si>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</si>
  <si>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</si>
  <si>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</si>
  <si>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</si>
  <si>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</si>
  <si>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</si>
  <si>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</si>
  <si>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</si>
  <si>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</si>
  <si>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</si>
  <si>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</si>
  <si>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</si>
  <si>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</si>
  <si>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</si>
  <si>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</si>
  <si>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</si>
  <si>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</si>
  <si>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</si>
  <si>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</si>
  <si>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</si>
  <si>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</si>
  <si>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</si>
  <si>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</si>
  <si>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</si>
  <si>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</si>
  <si>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</si>
  <si>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</si>
  <si>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</si>
  <si>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</si>
  <si>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</si>
  <si>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</si>
  <si>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</si>
  <si>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</si>
  <si>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</si>
  <si>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</si>
  <si>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</si>
  <si>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</si>
  <si>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</si>
  <si>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</si>
  <si>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</si>
  <si>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</si>
  <si>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</si>
  <si>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</si>
  <si>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</si>
  <si>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</si>
  <si>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</si>
  <si>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</si>
  <si>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</si>
  <si>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</si>
  <si>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</si>
  <si>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</si>
  <si>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</si>
  <si>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</si>
  <si>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</si>
  <si>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</si>
  <si>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</si>
  <si>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</si>
  <si>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</si>
  <si>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</si>
  <si>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</si>
  <si>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</si>
  <si>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</si>
  <si>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</si>
  <si>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</si>
  <si>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</si>
  <si>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</si>
  <si>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</si>
  <si>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</si>
  <si>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</si>
  <si>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</si>
  <si>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</si>
  <si>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</si>
  <si>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</si>
  <si>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</si>
  <si>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</si>
  <si>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</si>
  <si>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</si>
  <si>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</si>
  <si>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</si>
  <si>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</si>
  <si>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</si>
  <si>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</si>
  <si>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</si>
  <si>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</si>
  <si>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</si>
  <si>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</si>
  <si>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</si>
  <si>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</si>
  <si>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</si>
  <si>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</si>
  <si>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</si>
  <si>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</si>
  <si>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</si>
  <si>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</si>
  <si>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</si>
  <si>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</si>
  <si>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</si>
  <si>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</si>
  <si>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</si>
  <si>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</si>
  <si>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</si>
  <si>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</si>
  <si>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</si>
  <si>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</si>
  <si>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</si>
  <si>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</si>
  <si>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</si>
  <si>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</si>
  <si>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</si>
  <si>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</si>
  <si>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</si>
  <si>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</si>
  <si>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</si>
  <si>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</si>
  <si>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</si>
  <si>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</si>
  <si>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</si>
  <si>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</si>
  <si>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</si>
  <si>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</si>
  <si>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</si>
  <si>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</si>
  <si>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</si>
  <si>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</si>
  <si>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</si>
  <si>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</si>
  <si>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</si>
  <si>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</si>
  <si>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</si>
  <si>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</si>
  <si>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</si>
  <si>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</si>
  <si>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</si>
  <si>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</si>
  <si>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</si>
  <si>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</si>
  <si>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</si>
  <si>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</si>
  <si>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</si>
  <si>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</si>
  <si>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</si>
  <si>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</si>
  <si>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</si>
  <si>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</si>
  <si>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</si>
  <si>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</si>
  <si>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</si>
  <si>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</si>
  <si>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</si>
  <si>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</si>
  <si>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</si>
  <si>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</si>
  <si>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</si>
  <si>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</si>
  <si>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</si>
  <si>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</si>
  <si>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</si>
  <si>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</si>
  <si>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</si>
  <si>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</si>
  <si>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</si>
  <si>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</si>
  <si>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</si>
  <si>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</si>
  <si>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</si>
  <si>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</si>
  <si>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</si>
  <si>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</si>
  <si>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</si>
  <si>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</si>
  <si>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</si>
  <si>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</si>
  <si>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</si>
  <si>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</si>
  <si>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</si>
  <si>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</si>
  <si>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</si>
  <si>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</si>
  <si>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</si>
  <si>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</si>
  <si>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</si>
  <si>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</si>
  <si>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</si>
  <si>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</si>
  <si>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</si>
  <si>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</si>
  <si>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</si>
  <si>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</si>
  <si>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</si>
  <si>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</si>
  <si>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</si>
  <si>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</si>
  <si>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</si>
  <si>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</si>
  <si>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</si>
  <si>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</si>
  <si>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</si>
  <si>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</si>
  <si>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</si>
  <si>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</si>
  <si>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</si>
  <si>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</si>
  <si>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</si>
  <si>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</si>
  <si>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</si>
  <si>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</si>
  <si>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</si>
  <si>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</si>
  <si>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</si>
  <si>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</si>
  <si>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</si>
  <si>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</si>
  <si>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</si>
  <si>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</si>
  <si>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</si>
  <si>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</si>
  <si>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</si>
  <si>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</si>
  <si>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</si>
  <si>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</si>
  <si>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</si>
  <si>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</si>
  <si>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</si>
  <si>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</si>
  <si>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</si>
  <si>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</si>
  <si>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</si>
  <si>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</si>
  <si>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</si>
  <si>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</si>
  <si>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</si>
  <si>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</si>
  <si>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</si>
  <si>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</si>
  <si>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</si>
  <si>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</si>
  <si>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</si>
  <si>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</si>
  <si>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</si>
  <si>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</si>
  <si>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</si>
  <si>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</si>
  <si>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</si>
  <si>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</si>
  <si>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</si>
  <si>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</si>
  <si>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</si>
  <si>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</si>
  <si>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</si>
  <si>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</si>
  <si>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</si>
  <si>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</si>
  <si>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</si>
  <si>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</si>
  <si>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</si>
  <si>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</si>
  <si>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</si>
  <si>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</si>
  <si>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</si>
  <si>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</si>
  <si>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</si>
  <si>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</si>
  <si>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</si>
  <si>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</si>
  <si>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</si>
  <si>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</si>
  <si>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</si>
  <si>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</si>
  <si>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</si>
  <si>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</si>
  <si>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</si>
  <si>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</si>
  <si>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</si>
  <si>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</si>
  <si>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</si>
  <si>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</si>
  <si>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</si>
  <si>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</si>
  <si>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</si>
  <si>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</si>
  <si>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</si>
  <si>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</si>
  <si>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</si>
  <si>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</si>
  <si>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</si>
  <si>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</si>
  <si>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</si>
  <si>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</si>
  <si>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</si>
  <si>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</si>
  <si>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</si>
  <si>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</si>
  <si>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</si>
  <si>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</si>
  <si>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</si>
  <si>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</si>
  <si>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</si>
  <si>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</si>
  <si>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</si>
  <si>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</si>
  <si>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</si>
  <si>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</si>
  <si>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</si>
  <si>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</si>
  <si>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</si>
  <si>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</si>
  <si>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</si>
  <si>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</si>
  <si>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</si>
  <si>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</si>
  <si>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</si>
  <si>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</si>
  <si>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</si>
  <si>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</si>
  <si>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</si>
  <si>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</si>
  <si>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</si>
  <si>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</si>
  <si>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</si>
  <si>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</si>
  <si>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</si>
  <si>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</si>
  <si>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</si>
  <si>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</si>
  <si>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</si>
  <si>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</si>
  <si>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</si>
  <si>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</si>
  <si>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</si>
  <si>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</si>
  <si>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</si>
  <si>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</si>
  <si>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</si>
  <si>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</si>
  <si>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</si>
  <si>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</si>
  <si>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</si>
  <si>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</si>
  <si>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</si>
  <si>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</si>
  <si>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</si>
  <si>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</si>
  <si>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</si>
  <si>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</si>
  <si>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</si>
  <si>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</si>
  <si>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</si>
  <si>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</si>
  <si>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</si>
  <si>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</si>
  <si>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</si>
  <si>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</si>
  <si>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</si>
  <si>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</si>
  <si>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</si>
  <si>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</si>
  <si>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</si>
  <si>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</si>
  <si>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</si>
  <si>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</si>
  <si>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</si>
  <si>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</si>
  <si>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</si>
  <si>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</si>
  <si>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</si>
  <si>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</si>
  <si>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</si>
  <si>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</si>
  <si>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</si>
  <si>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</si>
  <si>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</si>
  <si>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</si>
  <si>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</si>
  <si>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</si>
  <si>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</si>
  <si>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</si>
  <si>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</si>
  <si>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</si>
  <si>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</si>
  <si>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</si>
  <si>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</si>
  <si>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</si>
  <si>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</si>
  <si>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</si>
  <si>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</si>
  <si>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</si>
  <si>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</si>
  <si>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</si>
  <si>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</si>
  <si>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</si>
  <si>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</si>
  <si>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</si>
  <si>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</si>
  <si>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</si>
  <si>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</si>
  <si>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</si>
  <si>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</si>
  <si>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</si>
  <si>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</si>
  <si>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</si>
  <si>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</si>
  <si>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</si>
  <si>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</si>
  <si>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</si>
  <si>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</si>
  <si>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</si>
  <si>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</si>
  <si>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</si>
  <si>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</si>
  <si>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</si>
  <si>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</si>
  <si>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</si>
  <si>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</si>
  <si>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</si>
  <si>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</si>
  <si>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</si>
  <si>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</si>
  <si>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</si>
  <si>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</si>
  <si>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</si>
  <si>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</si>
  <si>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</si>
  <si>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</si>
  <si>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</si>
  <si>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</si>
  <si>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</si>
  <si>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</si>
  <si>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</si>
  <si>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</si>
  <si>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</si>
  <si>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</si>
  <si>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</si>
  <si>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</si>
  <si>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</si>
  <si>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</si>
  <si>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</si>
  <si>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</si>
  <si>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</si>
  <si>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</si>
  <si>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</si>
  <si>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</si>
  <si>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</si>
  <si>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</si>
  <si>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</si>
  <si>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</si>
  <si>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</si>
  <si>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</si>
  <si>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</si>
  <si>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</si>
  <si>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</si>
  <si>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</si>
  <si>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</si>
  <si>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</si>
  <si>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</si>
  <si>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</si>
  <si>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</si>
  <si>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</si>
  <si>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</si>
  <si>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</si>
  <si>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</si>
  <si>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</si>
  <si>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</si>
  <si>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</si>
  <si>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</si>
  <si>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</si>
  <si>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</si>
  <si>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</si>
  <si>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</si>
  <si>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</si>
  <si>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</si>
  <si>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</si>
  <si>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</si>
  <si>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</si>
  <si>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</si>
  <si>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</si>
  <si>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</si>
  <si>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</si>
  <si>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</si>
  <si>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</si>
  <si>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</si>
  <si>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</si>
  <si>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</si>
  <si>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</si>
  <si>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</si>
  <si>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</si>
  <si>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</si>
  <si>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</si>
  <si>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</si>
  <si>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</si>
  <si>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</si>
  <si>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</si>
  <si>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</si>
  <si>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</si>
  <si>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</si>
  <si>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</si>
  <si>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</si>
  <si>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</si>
  <si>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</si>
  <si>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</si>
  <si>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</si>
  <si>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</si>
  <si>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</si>
  <si>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</si>
  <si>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</si>
  <si>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</si>
  <si>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</si>
  <si>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</si>
  <si>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</si>
  <si>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</si>
  <si>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</si>
  <si>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</si>
  <si>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</si>
  <si>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</si>
  <si>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</si>
  <si>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</si>
  <si>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</si>
  <si>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</si>
  <si>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</si>
  <si>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</si>
  <si>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</si>
  <si>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</si>
  <si>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</si>
  <si>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</si>
  <si>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</si>
  <si>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</si>
  <si>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</si>
  <si>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</si>
  <si>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</si>
  <si>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</si>
  <si>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</si>
  <si>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</si>
  <si>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</si>
  <si>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</si>
  <si>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</si>
  <si>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</si>
  <si>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</si>
  <si>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</si>
  <si>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</si>
  <si>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</si>
  <si>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</si>
  <si>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</si>
  <si>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</si>
  <si>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</si>
  <si>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</si>
  <si>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</si>
  <si>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</si>
  <si>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</si>
  <si>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</si>
  <si>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</si>
  <si>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</si>
  <si>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</si>
  <si>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</si>
  <si>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</si>
  <si>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</si>
  <si>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</si>
  <si>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</si>
  <si>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</si>
  <si>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</si>
  <si>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</si>
  <si>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</si>
  <si>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</si>
  <si>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</si>
  <si>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</si>
  <si>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</si>
  <si>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</si>
  <si>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</si>
  <si>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</si>
  <si>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</si>
  <si>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</si>
  <si>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</si>
  <si>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</si>
  <si>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</si>
  <si>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</si>
  <si>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</si>
  <si>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</si>
  <si>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</si>
  <si>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</si>
  <si>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</si>
  <si>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</si>
  <si>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</si>
  <si>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</si>
  <si>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</si>
  <si>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</si>
  <si>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</si>
  <si>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</si>
  <si>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</si>
  <si>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</si>
  <si>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</si>
  <si>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</si>
  <si>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</si>
  <si>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</si>
  <si>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</si>
  <si>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</si>
  <si>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</si>
  <si>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</si>
  <si>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</si>
  <si>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</si>
  <si>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</si>
  <si>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</si>
  <si>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</si>
  <si>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</si>
  <si>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</si>
  <si>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</si>
  <si>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</si>
  <si>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</si>
  <si>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</si>
  <si>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</si>
  <si>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</si>
  <si>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</si>
  <si>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</si>
  <si>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</si>
  <si>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</si>
  <si>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</si>
  <si>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</si>
  <si>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</si>
  <si>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</si>
  <si>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</si>
  <si>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</si>
  <si>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</si>
  <si>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</si>
  <si>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</si>
  <si>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</si>
  <si>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</si>
  <si>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</si>
  <si>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</si>
  <si>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</si>
  <si>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</si>
  <si>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</si>
  <si>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</si>
  <si>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</si>
  <si>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</si>
  <si>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</si>
  <si>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</si>
  <si>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</si>
  <si>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</si>
  <si>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</si>
  <si>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</si>
  <si>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</si>
  <si>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</si>
  <si>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</si>
  <si>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</si>
  <si>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</si>
  <si>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</si>
  <si>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</si>
  <si>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</si>
  <si>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</si>
  <si>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</si>
  <si>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</si>
  <si>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</si>
  <si>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</si>
  <si>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</si>
  <si>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</si>
  <si>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</si>
  <si>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</si>
  <si>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</si>
  <si>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</si>
  <si>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</si>
  <si>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</si>
  <si>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</si>
  <si>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</si>
  <si>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</si>
  <si>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</si>
  <si>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</si>
  <si>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</si>
  <si>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</si>
  <si>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</si>
  <si>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</si>
  <si>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</si>
  <si>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</si>
  <si>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</si>
  <si>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</si>
  <si>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</si>
  <si>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</si>
  <si>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</si>
  <si>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</si>
  <si>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</si>
  <si>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</si>
  <si>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</si>
  <si>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</si>
  <si>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</si>
  <si>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</si>
  <si>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</si>
  <si>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</si>
  <si>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</si>
  <si>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</si>
  <si>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</si>
  <si>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</si>
  <si>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</si>
  <si>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</si>
  <si>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</si>
  <si>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</si>
  <si>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</si>
  <si>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</si>
  <si>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</si>
  <si>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</si>
  <si>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</si>
  <si>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</si>
  <si>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</si>
  <si>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</si>
  <si>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</si>
  <si>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</si>
  <si>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</si>
  <si>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</si>
  <si>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</si>
  <si>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</si>
  <si>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</si>
  <si>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</si>
  <si>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</si>
  <si>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</si>
  <si>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</si>
  <si>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</si>
  <si>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</si>
  <si>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</si>
  <si>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</si>
  <si>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</si>
  <si>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</si>
  <si>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</si>
  <si>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</si>
  <si>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</si>
  <si>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</si>
  <si>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</si>
  <si>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</si>
  <si>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</si>
  <si>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</si>
  <si>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</si>
  <si>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</si>
  <si>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</si>
  <si>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</si>
  <si>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</si>
  <si>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</si>
  <si>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</si>
  <si>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</si>
  <si>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</si>
  <si>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</si>
  <si>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</si>
  <si>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</si>
  <si>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</si>
  <si>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</si>
  <si>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</si>
  <si>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</si>
  <si>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</si>
  <si>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</si>
  <si>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</si>
  <si>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</si>
  <si>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</si>
  <si>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</si>
  <si>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</si>
  <si>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</si>
  <si>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</si>
  <si>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</si>
  <si>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</si>
  <si>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</si>
  <si>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</si>
  <si>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</si>
  <si>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</si>
  <si>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</si>
  <si>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</si>
  <si>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</si>
  <si>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</si>
  <si>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</si>
  <si>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</si>
  <si>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</si>
  <si>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</si>
  <si>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</si>
  <si>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</si>
  <si>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</si>
  <si>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</si>
  <si>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</si>
  <si>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</si>
  <si>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</si>
  <si>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</si>
  <si>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</si>
  <si>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</si>
  <si>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</si>
  <si>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</si>
  <si>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</si>
  <si>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</si>
  <si>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</si>
  <si>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</si>
  <si>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</si>
  <si>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</si>
  <si>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</si>
  <si>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</si>
  <si>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</si>
  <si>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</si>
  <si>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</si>
  <si>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</si>
  <si>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</si>
  <si>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</si>
  <si>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</si>
  <si>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</si>
  <si>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</si>
  <si>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</si>
  <si>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</si>
  <si>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</si>
  <si>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</si>
  <si>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</si>
  <si>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</si>
  <si>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</si>
  <si>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</si>
  <si>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</si>
  <si>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</si>
  <si>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</si>
  <si>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</si>
  <si>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</si>
  <si>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</si>
  <si>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</si>
  <si>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</si>
  <si>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</si>
  <si>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</si>
  <si>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</si>
  <si>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</si>
  <si>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</si>
  <si>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</si>
  <si>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</si>
  <si>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</si>
  <si>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</si>
  <si>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</si>
  <si>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</si>
  <si>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</si>
  <si>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</si>
  <si>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</si>
  <si>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</si>
  <si>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</si>
  <si>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</si>
  <si>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</si>
  <si>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</si>
  <si>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</si>
  <si>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</si>
  <si>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</si>
  <si>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</si>
  <si>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</si>
  <si>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</si>
  <si>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</si>
  <si>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</si>
  <si>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</si>
  <si>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</si>
  <si>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</si>
  <si>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</si>
  <si>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</si>
  <si>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</si>
  <si>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</si>
  <si>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</si>
  <si>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</si>
  <si>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</si>
  <si>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</si>
  <si>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</si>
  <si>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</si>
  <si>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</si>
  <si>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</si>
  <si>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</si>
  <si>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</si>
  <si>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</si>
  <si>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</si>
  <si>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</si>
  <si>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</si>
  <si>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</si>
  <si>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</si>
  <si>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</si>
  <si>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</si>
  <si>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</si>
  <si>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</si>
  <si>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</si>
  <si>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</si>
  <si>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</si>
  <si>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</si>
  <si>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</si>
  <si>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</si>
  <si>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</si>
  <si>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</si>
  <si>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</si>
  <si>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</si>
  <si>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</si>
  <si>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</si>
  <si>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</si>
  <si>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</si>
  <si>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</si>
  <si>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</si>
  <si>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</si>
  <si>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</si>
  <si>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</si>
  <si>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</si>
  <si>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</si>
  <si>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</si>
  <si>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</si>
  <si>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</si>
  <si>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</si>
  <si>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</si>
  <si>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</si>
  <si>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</si>
  <si>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</si>
  <si>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</si>
  <si>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</si>
  <si>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</si>
  <si>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</si>
  <si>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</si>
  <si>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</si>
  <si>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</si>
  <si>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</si>
  <si>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</si>
  <si>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</si>
  <si>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</si>
  <si>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</si>
  <si>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</si>
  <si>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</si>
  <si>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</si>
  <si>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</si>
  <si>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</si>
  <si>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</si>
  <si>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</si>
  <si>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</si>
  <si>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</si>
  <si>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</si>
  <si>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</si>
  <si>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</si>
  <si>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</si>
  <si>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</si>
  <si>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</si>
  <si>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</si>
  <si>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</si>
  <si>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</si>
  <si>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</si>
  <si>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</si>
  <si>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</si>
  <si>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</si>
  <si>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</si>
  <si>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</si>
  <si>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</si>
  <si>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</si>
  <si>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</si>
  <si>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</si>
  <si>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</si>
  <si>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</si>
  <si>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</si>
  <si>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</si>
  <si>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</si>
  <si>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</si>
  <si>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</si>
  <si>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</si>
  <si>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</si>
  <si>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</si>
  <si>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</si>
  <si>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</si>
  <si>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</si>
  <si>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</si>
  <si>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</si>
  <si>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</si>
  <si>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</si>
  <si>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</si>
  <si>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</si>
  <si>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</si>
  <si>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</si>
  <si>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</si>
  <si>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</si>
  <si>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</si>
  <si>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</si>
  <si>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</si>
  <si>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</si>
  <si>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</si>
  <si>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</si>
  <si>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</si>
  <si>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</si>
  <si>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</si>
  <si>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</si>
  <si>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</si>
  <si>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</si>
  <si>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</si>
  <si>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</si>
  <si>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</si>
  <si>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</si>
  <si>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</si>
  <si>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</si>
  <si>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</si>
  <si>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</si>
  <si>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</si>
  <si>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</si>
  <si>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</si>
  <si>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</si>
  <si>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</si>
  <si>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</si>
  <si>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</si>
  <si>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</si>
  <si>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</si>
  <si>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</si>
  <si>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</si>
  <si>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</si>
  <si>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</si>
  <si>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</si>
  <si>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</si>
  <si>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</si>
  <si>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</si>
  <si>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</si>
  <si>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</si>
  <si>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</si>
  <si>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</si>
  <si>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</si>
  <si>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</si>
  <si>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</si>
  <si>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</si>
  <si>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</si>
  <si>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</si>
  <si>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</si>
  <si>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</si>
  <si>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</si>
  <si>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</si>
  <si>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</si>
  <si>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</si>
  <si>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</si>
  <si>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</si>
  <si>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</si>
  <si>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</si>
  <si>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</si>
  <si>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</si>
  <si>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</si>
  <si>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</si>
  <si>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</si>
  <si>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</si>
  <si>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</si>
  <si>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</si>
  <si>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</si>
  <si>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</si>
  <si>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</si>
  <si>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</si>
  <si>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</si>
  <si>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</si>
  <si>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</si>
  <si>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</si>
  <si>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</si>
  <si>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</si>
  <si>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</si>
  <si>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</si>
  <si>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</si>
  <si>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</si>
  <si>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</si>
  <si>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</si>
  <si>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</si>
  <si>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</si>
  <si>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</si>
  <si>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</si>
  <si>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</si>
  <si>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</si>
  <si>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</si>
  <si>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</si>
  <si>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</si>
  <si>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</si>
  <si>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</si>
  <si>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</si>
  <si>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</si>
  <si>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</si>
  <si>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</si>
  <si>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</si>
  <si>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</si>
  <si>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</si>
  <si>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</si>
  <si>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</si>
  <si>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</si>
  <si>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</si>
  <si>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</si>
  <si>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</si>
  <si>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</si>
  <si>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</si>
  <si>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</si>
  <si>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</si>
  <si>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</si>
  <si>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</si>
  <si>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</si>
  <si>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</si>
  <si>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</si>
  <si>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</si>
  <si>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</si>
  <si>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</si>
  <si>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</si>
  <si>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</si>
  <si>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</si>
  <si>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</si>
  <si>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</si>
  <si>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</si>
  <si>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</si>
  <si>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</si>
  <si>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</si>
  <si>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</si>
  <si>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</si>
  <si>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</si>
  <si>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</si>
  <si>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</si>
  <si>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</si>
  <si>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</si>
  <si>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</si>
  <si>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</si>
  <si>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</si>
  <si>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</si>
  <si>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</si>
  <si>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</si>
  <si>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</si>
  <si>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</si>
  <si>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</si>
  <si>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</si>
  <si>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</si>
  <si>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</si>
  <si>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</si>
  <si>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</si>
  <si>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</si>
  <si>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</si>
  <si>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</si>
  <si>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</si>
  <si>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</si>
  <si>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</si>
  <si>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</si>
  <si>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</si>
  <si>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</si>
  <si>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</si>
  <si>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</si>
  <si>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</si>
  <si>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</si>
  <si>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</si>
  <si>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</si>
  <si>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</si>
  <si>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</si>
  <si>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</si>
  <si>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</si>
  <si>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</si>
  <si>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</si>
  <si>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</si>
  <si>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</si>
  <si>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</si>
  <si>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SUNCE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</si>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</sst>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4415553.72</v>
      </c>
      <c r="D2" s="7">
        <f>'PR-RAS'!E6</f>
        <v>5614717.9500000002</v>
      </c>
      <c r="E2" s="7">
        <v>0</v>
      </c>
      <c r="F2" s="7">
        <v>0</v>
      </c>
      <c r="G2" s="8">
        <f t="shared" ref="G2:G274" si="0">(B2/1000)*(C2*1+D2*2)</f>
        <v>15644.989620000002</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33285</v>
      </c>
      <c r="D45" s="2">
        <f>'PR-RAS'!E49</f>
        <v>28396.1</v>
      </c>
      <c r="E45" s="2">
        <v>0</v>
      </c>
      <c r="F45" s="2">
        <v>0</v>
      </c>
      <c r="G45" s="3">
        <f t="shared" si="0"/>
        <v>3963.3967999999995</v>
      </c>
      <c r="H45" s="3">
        <f t="shared" si="1"/>
        <v>9.9999999998544808E-2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19126.599999999999</v>
      </c>
      <c r="D64" s="2">
        <f>'PR-RAS'!E68</f>
        <v>12298.1</v>
      </c>
      <c r="E64" s="2">
        <v>0</v>
      </c>
      <c r="F64" s="2">
        <v>0</v>
      </c>
      <c r="G64" s="3">
        <f t="shared" si="0"/>
        <v>2754.5364000000004</v>
      </c>
      <c r="H64" s="3">
        <f t="shared" si="1"/>
        <v>0.50000000000181899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19126.599999999999</v>
      </c>
      <c r="D65" s="2">
        <f>'PR-RAS'!E69</f>
        <v>12298.1</v>
      </c>
      <c r="E65" s="2">
        <v>0</v>
      </c>
      <c r="F65" s="2">
        <v>0</v>
      </c>
      <c r="G65" s="3">
        <f t="shared" si="0"/>
        <v>2798.2592000000004</v>
      </c>
      <c r="H65" s="3">
        <f t="shared" si="1"/>
        <v>0.50000000000181899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14158.4</v>
      </c>
      <c r="D70" s="2">
        <f>'PR-RAS'!E74</f>
        <v>16098</v>
      </c>
      <c r="E70" s="2">
        <v>0</v>
      </c>
      <c r="F70" s="2">
        <v>0</v>
      </c>
      <c r="G70" s="3">
        <f t="shared" si="0"/>
        <v>3198.4536000000003</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14158.4</v>
      </c>
      <c r="D71" s="2">
        <f>'PR-RAS'!E75</f>
        <v>16098</v>
      </c>
      <c r="E71" s="2">
        <v>0</v>
      </c>
      <c r="F71" s="2">
        <v>0</v>
      </c>
      <c r="G71" s="3">
        <f t="shared" si="0"/>
        <v>3244.8080000000004</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1598.5</v>
      </c>
      <c r="D78" s="2">
        <f>'PR-RAS'!E82</f>
        <v>1047.3599999999999</v>
      </c>
      <c r="E78" s="2">
        <v>0</v>
      </c>
      <c r="F78" s="2">
        <v>0</v>
      </c>
      <c r="G78" s="3">
        <f t="shared" si="0"/>
        <v>284.37793999999997</v>
      </c>
      <c r="H78" s="3">
        <f t="shared" si="1"/>
        <v>0.85999999999989996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1598.5</v>
      </c>
      <c r="D79" s="2">
        <f>'PR-RAS'!E83</f>
        <v>1047.3599999999999</v>
      </c>
      <c r="E79" s="2">
        <v>0</v>
      </c>
      <c r="F79" s="2">
        <v>0</v>
      </c>
      <c r="G79" s="3">
        <f t="shared" si="0"/>
        <v>288.07115999999996</v>
      </c>
      <c r="H79" s="3">
        <f t="shared" si="1"/>
        <v>0.85999999999989996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1598.5</v>
      </c>
      <c r="D81" s="2">
        <f>'PR-RAS'!E85</f>
        <v>1047.3599999999999</v>
      </c>
      <c r="E81" s="2">
        <v>0</v>
      </c>
      <c r="F81" s="2">
        <v>0</v>
      </c>
      <c r="G81" s="3">
        <f t="shared" si="0"/>
        <v>295.45760000000001</v>
      </c>
      <c r="H81" s="3">
        <f t="shared" si="1"/>
        <v>0.85999999999989996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410295.48</v>
      </c>
      <c r="D102" s="2">
        <f>'PR-RAS'!E106</f>
        <v>467657.32</v>
      </c>
      <c r="E102" s="2">
        <v>0</v>
      </c>
      <c r="F102" s="2">
        <v>0</v>
      </c>
      <c r="G102" s="3">
        <f t="shared" si="0"/>
        <v>135906.62212000001</v>
      </c>
      <c r="H102" s="3">
        <f t="shared" si="1"/>
        <v>0.79999999998835847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410295.48</v>
      </c>
      <c r="D108" s="2">
        <f>'PR-RAS'!E112</f>
        <v>467657.32</v>
      </c>
      <c r="E108" s="2">
        <v>0</v>
      </c>
      <c r="F108" s="2">
        <v>0</v>
      </c>
      <c r="G108" s="3">
        <f t="shared" si="0"/>
        <v>143980.28284</v>
      </c>
      <c r="H108" s="3">
        <f t="shared" si="1"/>
        <v>0.79999999998835847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410295.48</v>
      </c>
      <c r="D113" s="2">
        <f>'PR-RAS'!E117</f>
        <v>467657.32</v>
      </c>
      <c r="E113" s="2">
        <v>0</v>
      </c>
      <c r="F113" s="2">
        <v>0</v>
      </c>
      <c r="G113" s="3">
        <f t="shared" si="0"/>
        <v>150708.33344000002</v>
      </c>
      <c r="H113" s="3">
        <f t="shared" si="1"/>
        <v>0.79999999998835847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16325.18</v>
      </c>
      <c r="D121" s="2">
        <f>'PR-RAS'!E125</f>
        <v>12220.18</v>
      </c>
      <c r="E121" s="2">
        <v>0</v>
      </c>
      <c r="F121" s="2">
        <v>0</v>
      </c>
      <c r="G121" s="3">
        <f t="shared" si="0"/>
        <v>4891.8648000000003</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11325.18</v>
      </c>
      <c r="D122" s="2">
        <f>'PR-RAS'!E126</f>
        <v>12220.18</v>
      </c>
      <c r="E122" s="2">
        <v>0</v>
      </c>
      <c r="F122" s="2">
        <v>0</v>
      </c>
      <c r="G122" s="3">
        <f t="shared" si="0"/>
        <v>4327.6303399999997</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11325.18</v>
      </c>
      <c r="D123" s="2">
        <f>'PR-RAS'!E127</f>
        <v>12220.18</v>
      </c>
      <c r="E123" s="2">
        <v>0</v>
      </c>
      <c r="F123" s="2">
        <v>0</v>
      </c>
      <c r="G123" s="3">
        <f t="shared" si="0"/>
        <v>4363.39588</v>
      </c>
      <c r="H123" s="3">
        <f t="shared" si="1"/>
        <v>0.36000000000058208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5000</v>
      </c>
      <c r="D125" s="2">
        <f>'PR-RAS'!E129</f>
        <v>0</v>
      </c>
      <c r="E125" s="2">
        <v>0</v>
      </c>
      <c r="F125" s="2">
        <v>0</v>
      </c>
      <c r="G125" s="3">
        <f t="shared" si="0"/>
        <v>620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5000</v>
      </c>
      <c r="D126" s="2">
        <f>'PR-RAS'!E130</f>
        <v>0</v>
      </c>
      <c r="E126" s="2">
        <v>0</v>
      </c>
      <c r="F126" s="2">
        <v>0</v>
      </c>
      <c r="G126" s="3">
        <f t="shared" si="0"/>
        <v>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3954049.56</v>
      </c>
      <c r="D130" s="2">
        <f>'PR-RAS'!E134</f>
        <v>5105396.99</v>
      </c>
      <c r="E130" s="2">
        <v>0</v>
      </c>
      <c r="F130" s="2">
        <v>0</v>
      </c>
      <c r="G130" s="3">
        <f t="shared" si="0"/>
        <v>1827264.8166600002</v>
      </c>
      <c r="H130" s="3">
        <f t="shared" si="1"/>
        <v>0.44999999972060323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3954049.56</v>
      </c>
      <c r="D131" s="2">
        <f>'PR-RAS'!E135</f>
        <v>5105396.99</v>
      </c>
      <c r="E131" s="2">
        <v>0</v>
      </c>
      <c r="F131" s="2">
        <v>0</v>
      </c>
      <c r="G131" s="3">
        <f t="shared" si="0"/>
        <v>1841429.6602000003</v>
      </c>
      <c r="H131" s="3">
        <f t="shared" si="1"/>
        <v>0.44999999972060323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3954049.56</v>
      </c>
      <c r="D132" s="2">
        <f>'PR-RAS'!E136</f>
        <v>4541598.9400000004</v>
      </c>
      <c r="E132" s="2">
        <v>0</v>
      </c>
      <c r="F132" s="2">
        <v>0</v>
      </c>
      <c r="G132" s="3">
        <f t="shared" si="0"/>
        <v>1707879.4146400003</v>
      </c>
      <c r="H132" s="3">
        <f t="shared" si="1"/>
        <v>0.49999999953433871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563798.05000000005</v>
      </c>
      <c r="E133" s="2">
        <v>0</v>
      </c>
      <c r="F133" s="2">
        <v>0</v>
      </c>
      <c r="G133" s="3">
        <f t="shared" si="0"/>
        <v>148842.68520000001</v>
      </c>
      <c r="H133" s="3">
        <f t="shared" si="1"/>
        <v>5.0000000046566129E-2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4534397.6399999997</v>
      </c>
      <c r="D148" s="2">
        <f>'PR-RAS'!E152</f>
        <v>5522653.3400000008</v>
      </c>
      <c r="E148" s="2">
        <v>0</v>
      </c>
      <c r="F148" s="2">
        <v>0</v>
      </c>
      <c r="G148" s="3">
        <f t="shared" si="0"/>
        <v>2290216.53504</v>
      </c>
      <c r="H148" s="3">
        <f t="shared" si="1"/>
        <v>0.70000000111758709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3867081.44</v>
      </c>
      <c r="D149" s="2">
        <f>'PR-RAS'!E153</f>
        <v>4467251.04</v>
      </c>
      <c r="E149" s="2">
        <v>0</v>
      </c>
      <c r="F149" s="2">
        <v>0</v>
      </c>
      <c r="G149" s="3">
        <f t="shared" si="0"/>
        <v>1894634.3609599997</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3109319.7</v>
      </c>
      <c r="D150" s="2">
        <f>'PR-RAS'!E154</f>
        <v>3539333</v>
      </c>
      <c r="E150" s="2">
        <v>0</v>
      </c>
      <c r="F150" s="2">
        <v>0</v>
      </c>
      <c r="G150" s="3">
        <f t="shared" si="0"/>
        <v>1518009.8692999999</v>
      </c>
      <c r="H150" s="3">
        <f t="shared" si="1"/>
        <v>0.29999999981373549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3109319.7</v>
      </c>
      <c r="D151" s="2">
        <f>'PR-RAS'!E155</f>
        <v>3539333</v>
      </c>
      <c r="E151" s="2">
        <v>0</v>
      </c>
      <c r="F151" s="2">
        <v>0</v>
      </c>
      <c r="G151" s="3">
        <f t="shared" si="0"/>
        <v>1528197.8549999997</v>
      </c>
      <c r="H151" s="3">
        <f t="shared" si="1"/>
        <v>0.29999999981373549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244582.28</v>
      </c>
      <c r="D155" s="2">
        <f>'PR-RAS'!E159</f>
        <v>344072.94</v>
      </c>
      <c r="E155" s="2">
        <v>0</v>
      </c>
      <c r="F155" s="2">
        <v>0</v>
      </c>
      <c r="G155" s="3">
        <f t="shared" si="0"/>
        <v>143640.13664000001</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513179.46</v>
      </c>
      <c r="D156" s="2">
        <f>'PR-RAS'!E160</f>
        <v>583845.1</v>
      </c>
      <c r="E156" s="2">
        <v>0</v>
      </c>
      <c r="F156" s="2">
        <v>0</v>
      </c>
      <c r="G156" s="3">
        <f t="shared" si="0"/>
        <v>260534.79729999998</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513179.46</v>
      </c>
      <c r="D158" s="2">
        <f>'PR-RAS'!E162</f>
        <v>583845.1</v>
      </c>
      <c r="E158" s="2">
        <v>0</v>
      </c>
      <c r="F158" s="2">
        <v>0</v>
      </c>
      <c r="G158" s="3">
        <f t="shared" si="0"/>
        <v>263896.53661999997</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667266.02</v>
      </c>
      <c r="D160" s="2">
        <f>'PR-RAS'!E164</f>
        <v>1055396.3600000001</v>
      </c>
      <c r="E160" s="2">
        <v>0</v>
      </c>
      <c r="F160" s="2">
        <v>0</v>
      </c>
      <c r="G160" s="3">
        <f t="shared" si="0"/>
        <v>441711.33966000006</v>
      </c>
      <c r="H160" s="3">
        <f t="shared" si="1"/>
        <v>0.38000000012107193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86308.290000000008</v>
      </c>
      <c r="D161" s="2">
        <f>'PR-RAS'!E165</f>
        <v>116686.18000000001</v>
      </c>
      <c r="E161" s="2">
        <v>0</v>
      </c>
      <c r="F161" s="2">
        <v>0</v>
      </c>
      <c r="G161" s="3">
        <f t="shared" si="0"/>
        <v>51148.904000000002</v>
      </c>
      <c r="H161" s="3">
        <f t="shared" si="1"/>
        <v>0.47000000001571607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7363.71</v>
      </c>
      <c r="D162" s="2">
        <f>'PR-RAS'!E166</f>
        <v>7129.33</v>
      </c>
      <c r="E162" s="2">
        <v>0</v>
      </c>
      <c r="F162" s="2">
        <v>0</v>
      </c>
      <c r="G162" s="3">
        <f t="shared" si="0"/>
        <v>3481.2015699999997</v>
      </c>
      <c r="H162" s="3">
        <f t="shared" si="1"/>
        <v>0.61999999999989086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72848.820000000007</v>
      </c>
      <c r="D163" s="2">
        <f>'PR-RAS'!E167</f>
        <v>79597.600000000006</v>
      </c>
      <c r="E163" s="2">
        <v>0</v>
      </c>
      <c r="F163" s="2">
        <v>0</v>
      </c>
      <c r="G163" s="3">
        <f t="shared" si="0"/>
        <v>37591.131240000002</v>
      </c>
      <c r="H163" s="3">
        <f t="shared" si="1"/>
        <v>0.57999999998719431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6095.76</v>
      </c>
      <c r="D164" s="2">
        <f>'PR-RAS'!E168</f>
        <v>29959.25</v>
      </c>
      <c r="E164" s="2">
        <v>0</v>
      </c>
      <c r="F164" s="2">
        <v>0</v>
      </c>
      <c r="G164" s="3">
        <f t="shared" si="0"/>
        <v>10760.32438</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418718.64</v>
      </c>
      <c r="D166" s="2">
        <f>'PR-RAS'!E170</f>
        <v>425152.4</v>
      </c>
      <c r="E166" s="2">
        <v>0</v>
      </c>
      <c r="F166" s="2">
        <v>0</v>
      </c>
      <c r="G166" s="3">
        <f t="shared" si="0"/>
        <v>209388.8676</v>
      </c>
      <c r="H166" s="3">
        <f t="shared" si="1"/>
        <v>0.76000000000931323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81124.160000000003</v>
      </c>
      <c r="D167" s="2">
        <f>'PR-RAS'!E171</f>
        <v>100577.42</v>
      </c>
      <c r="E167" s="2">
        <v>0</v>
      </c>
      <c r="F167" s="2">
        <v>0</v>
      </c>
      <c r="G167" s="3">
        <f t="shared" si="0"/>
        <v>46858.314000000006</v>
      </c>
      <c r="H167" s="3">
        <f t="shared" si="1"/>
        <v>0.58000000000174623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184128.5</v>
      </c>
      <c r="D168" s="2">
        <f>'PR-RAS'!E172</f>
        <v>192567.33</v>
      </c>
      <c r="E168" s="2">
        <v>0</v>
      </c>
      <c r="F168" s="2">
        <v>0</v>
      </c>
      <c r="G168" s="3">
        <f t="shared" si="0"/>
        <v>95066.947719999996</v>
      </c>
      <c r="H168" s="3">
        <f t="shared" si="1"/>
        <v>0.82999999998719431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71801.05</v>
      </c>
      <c r="D169" s="2">
        <f>'PR-RAS'!E173</f>
        <v>81148.639999999999</v>
      </c>
      <c r="E169" s="2">
        <v>0</v>
      </c>
      <c r="F169" s="2">
        <v>0</v>
      </c>
      <c r="G169" s="3">
        <f t="shared" si="0"/>
        <v>39328.519440000004</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74092.87</v>
      </c>
      <c r="D170" s="2">
        <f>'PR-RAS'!E174</f>
        <v>50349.68</v>
      </c>
      <c r="E170" s="2">
        <v>0</v>
      </c>
      <c r="F170" s="2">
        <v>0</v>
      </c>
      <c r="G170" s="3">
        <f t="shared" si="0"/>
        <v>29539.886869999998</v>
      </c>
      <c r="H170" s="3">
        <f t="shared" si="1"/>
        <v>0.45000000000436557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7572.06</v>
      </c>
      <c r="D173" s="2">
        <f>'PR-RAS'!E177</f>
        <v>509.33</v>
      </c>
      <c r="E173" s="2">
        <v>0</v>
      </c>
      <c r="F173" s="2">
        <v>0</v>
      </c>
      <c r="G173" s="3">
        <f t="shared" si="0"/>
        <v>1477.60384</v>
      </c>
      <c r="H173" s="3">
        <f t="shared" si="1"/>
        <v>0.39000000000038426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116604.22</v>
      </c>
      <c r="D174" s="2">
        <f>'PR-RAS'!E178</f>
        <v>470697.49000000005</v>
      </c>
      <c r="E174" s="2">
        <v>0</v>
      </c>
      <c r="F174" s="2">
        <v>0</v>
      </c>
      <c r="G174" s="3">
        <f t="shared" si="0"/>
        <v>183033.86160000003</v>
      </c>
      <c r="H174" s="3">
        <f t="shared" si="1"/>
        <v>0.71000000005005859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10122.77</v>
      </c>
      <c r="D175" s="2">
        <f>'PR-RAS'!E179</f>
        <v>14349.14</v>
      </c>
      <c r="E175" s="2">
        <v>0</v>
      </c>
      <c r="F175" s="2">
        <v>0</v>
      </c>
      <c r="G175" s="3">
        <f t="shared" si="0"/>
        <v>6754.8626999999997</v>
      </c>
      <c r="H175" s="3">
        <f t="shared" si="1"/>
        <v>0.36999999999898137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64669.2</v>
      </c>
      <c r="D176" s="2">
        <f>'PR-RAS'!E180</f>
        <v>351093.68</v>
      </c>
      <c r="E176" s="2">
        <v>0</v>
      </c>
      <c r="F176" s="2">
        <v>0</v>
      </c>
      <c r="G176" s="3">
        <f t="shared" si="0"/>
        <v>134199.89799999999</v>
      </c>
      <c r="H176" s="3">
        <f t="shared" si="1"/>
        <v>0.52000000000407454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2225.25</v>
      </c>
      <c r="D177" s="2">
        <f>'PR-RAS'!E181</f>
        <v>359.9</v>
      </c>
      <c r="E177" s="2">
        <v>0</v>
      </c>
      <c r="F177" s="2">
        <v>0</v>
      </c>
      <c r="G177" s="3">
        <f t="shared" si="0"/>
        <v>518.3288</v>
      </c>
      <c r="H177" s="3">
        <f t="shared" si="1"/>
        <v>0.35000000000002274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23099.439999999999</v>
      </c>
      <c r="D178" s="2">
        <f>'PR-RAS'!E182</f>
        <v>22406.51</v>
      </c>
      <c r="E178" s="2">
        <v>0</v>
      </c>
      <c r="F178" s="2">
        <v>0</v>
      </c>
      <c r="G178" s="3">
        <f t="shared" si="0"/>
        <v>12020.505419999998</v>
      </c>
      <c r="H178" s="3">
        <f t="shared" si="1"/>
        <v>0.93000000000029104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8570.89</v>
      </c>
      <c r="D180" s="2">
        <f>'PR-RAS'!E184</f>
        <v>8985.9699999999993</v>
      </c>
      <c r="E180" s="2">
        <v>0</v>
      </c>
      <c r="F180" s="2">
        <v>0</v>
      </c>
      <c r="G180" s="3">
        <f t="shared" si="0"/>
        <v>4751.1665699999994</v>
      </c>
      <c r="H180" s="3">
        <f t="shared" si="1"/>
        <v>0.14000000000123691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6199.17</v>
      </c>
      <c r="D181" s="2">
        <f>'PR-RAS'!E185</f>
        <v>70544.83</v>
      </c>
      <c r="E181" s="2">
        <v>0</v>
      </c>
      <c r="F181" s="2">
        <v>0</v>
      </c>
      <c r="G181" s="3">
        <f t="shared" si="0"/>
        <v>26511.989400000002</v>
      </c>
      <c r="H181" s="3">
        <f t="shared" si="1"/>
        <v>0.33999999999832653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1717.5</v>
      </c>
      <c r="D182" s="2">
        <f>'PR-RAS'!E186</f>
        <v>2957.46</v>
      </c>
      <c r="E182" s="2">
        <v>0</v>
      </c>
      <c r="F182" s="2">
        <v>0</v>
      </c>
      <c r="G182" s="3">
        <f t="shared" si="0"/>
        <v>1381.46802</v>
      </c>
      <c r="H182" s="3">
        <f t="shared" si="1"/>
        <v>0.96000000000003638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45634.869999999995</v>
      </c>
      <c r="D190" s="2">
        <f>'PR-RAS'!E194</f>
        <v>42860.29</v>
      </c>
      <c r="E190" s="2">
        <v>0</v>
      </c>
      <c r="F190" s="2">
        <v>0</v>
      </c>
      <c r="G190" s="3">
        <f t="shared" si="0"/>
        <v>24826.180050000003</v>
      </c>
      <c r="H190" s="3">
        <f t="shared" si="1"/>
        <v>0.42000000000552973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15103.07</v>
      </c>
      <c r="D191" s="2">
        <f>'PR-RAS'!E195</f>
        <v>19956.439999999999</v>
      </c>
      <c r="E191" s="2">
        <v>0</v>
      </c>
      <c r="F191" s="2">
        <v>0</v>
      </c>
      <c r="G191" s="3">
        <f t="shared" si="0"/>
        <v>10453.030499999999</v>
      </c>
      <c r="H191" s="3">
        <f t="shared" si="1"/>
        <v>0.50999999999839929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21504.13</v>
      </c>
      <c r="D192" s="2">
        <f>'PR-RAS'!E196</f>
        <v>12794.32</v>
      </c>
      <c r="E192" s="2">
        <v>0</v>
      </c>
      <c r="F192" s="2">
        <v>0</v>
      </c>
      <c r="G192" s="3">
        <f t="shared" si="0"/>
        <v>8994.719070000001</v>
      </c>
      <c r="H192" s="3">
        <f t="shared" si="1"/>
        <v>0.4500000000007276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283.95</v>
      </c>
      <c r="D193" s="2">
        <f>'PR-RAS'!E197</f>
        <v>936.32</v>
      </c>
      <c r="E193" s="2">
        <v>0</v>
      </c>
      <c r="F193" s="2">
        <v>0</v>
      </c>
      <c r="G193" s="3">
        <f t="shared" si="0"/>
        <v>414.06528000000003</v>
      </c>
      <c r="H193" s="3">
        <f t="shared" si="1"/>
        <v>0.37000000000006139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8743.7199999999993</v>
      </c>
      <c r="D195" s="2">
        <f>'PR-RAS'!E199</f>
        <v>9173.2099999999991</v>
      </c>
      <c r="E195" s="2">
        <v>0</v>
      </c>
      <c r="F195" s="2">
        <v>0</v>
      </c>
      <c r="G195" s="3">
        <f t="shared" si="0"/>
        <v>5255.4871599999997</v>
      </c>
      <c r="H195" s="3">
        <f t="shared" si="1"/>
        <v>0.48999999999978172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50.18</v>
      </c>
      <c r="D198" s="2">
        <f>'PR-RAS'!E202</f>
        <v>5.94</v>
      </c>
      <c r="E198" s="2">
        <v>0</v>
      </c>
      <c r="F198" s="2">
        <v>0</v>
      </c>
      <c r="G198" s="3">
        <f t="shared" si="0"/>
        <v>12.225820000000001</v>
      </c>
      <c r="H198" s="3">
        <f t="shared" si="1"/>
        <v>0.23999999999999932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50.18</v>
      </c>
      <c r="D212" s="2">
        <f>'PR-RAS'!E216</f>
        <v>5.94</v>
      </c>
      <c r="E212" s="2">
        <v>0</v>
      </c>
      <c r="F212" s="2">
        <v>0</v>
      </c>
      <c r="G212" s="3">
        <f t="shared" si="0"/>
        <v>13.094659999999999</v>
      </c>
      <c r="H212" s="3">
        <f t="shared" si="1"/>
        <v>0.23999999999999932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50.18</v>
      </c>
      <c r="D213" s="2">
        <f>'PR-RAS'!E217</f>
        <v>0</v>
      </c>
      <c r="E213" s="2">
        <v>0</v>
      </c>
      <c r="F213" s="2">
        <v>0</v>
      </c>
      <c r="G213" s="3">
        <f t="shared" si="0"/>
        <v>10.638159999999999</v>
      </c>
      <c r="H213" s="3">
        <f t="shared" si="1"/>
        <v>0.17999999999999972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5.94</v>
      </c>
      <c r="E215" s="2">
        <v>0</v>
      </c>
      <c r="F215" s="2">
        <v>0</v>
      </c>
      <c r="G215" s="3">
        <f t="shared" si="0"/>
        <v>2.5423200000000001</v>
      </c>
      <c r="H215" s="3">
        <f t="shared" si="1"/>
        <v>5.9999999999999609E-2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4534397.6399999997</v>
      </c>
      <c r="D295" s="2">
        <f>'PR-RAS'!E299</f>
        <v>5522653.3400000008</v>
      </c>
      <c r="E295" s="2">
        <v>0</v>
      </c>
      <c r="F295" s="2">
        <v>0</v>
      </c>
      <c r="G295" s="3">
        <f t="shared" si="12"/>
        <v>4580433.07008</v>
      </c>
      <c r="H295" s="3">
        <f t="shared" si="13"/>
        <v>0.70000000111758709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92064.609999999404</v>
      </c>
      <c r="E296" s="2">
        <v>0</v>
      </c>
      <c r="F296" s="2">
        <v>0</v>
      </c>
      <c r="G296" s="3">
        <f t="shared" si="12"/>
        <v>54318.119899999649</v>
      </c>
      <c r="H296" s="3">
        <f t="shared" si="13"/>
        <v>0.39000000059604645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118843.91999999993</v>
      </c>
      <c r="D297" s="2">
        <f>'PR-RAS'!E301</f>
        <v>0</v>
      </c>
      <c r="E297" s="2">
        <v>0</v>
      </c>
      <c r="F297" s="2">
        <v>0</v>
      </c>
      <c r="G297" s="3">
        <f t="shared" si="12"/>
        <v>35177.800319999973</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154172.32</v>
      </c>
      <c r="E299" s="2">
        <v>0</v>
      </c>
      <c r="F299" s="2">
        <v>0</v>
      </c>
      <c r="G299" s="3">
        <f t="shared" si="12"/>
        <v>91886.702720000001</v>
      </c>
      <c r="H299" s="3">
        <f t="shared" si="13"/>
        <v>0.32000000000698492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36031.550000000003</v>
      </c>
      <c r="D300" s="2">
        <f>'PR-RAS'!E304</f>
        <v>8719.0300000000279</v>
      </c>
      <c r="E300" s="2">
        <v>0</v>
      </c>
      <c r="F300" s="2">
        <v>0</v>
      </c>
      <c r="G300" s="3">
        <f t="shared" si="12"/>
        <v>15987.413390000016</v>
      </c>
      <c r="H300" s="3">
        <f t="shared" si="13"/>
        <v>0.48000000002502929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36031.550000000003</v>
      </c>
      <c r="D301" s="2">
        <f>'PR-RAS'!E305</f>
        <v>8719.0300000000279</v>
      </c>
      <c r="E301" s="2">
        <v>0</v>
      </c>
      <c r="F301" s="2">
        <v>0</v>
      </c>
      <c r="G301" s="3">
        <f t="shared" si="12"/>
        <v>16040.883000000016</v>
      </c>
      <c r="H301" s="3">
        <f t="shared" si="13"/>
        <v>0.48000000002502929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62873.350000000006</v>
      </c>
      <c r="D355" s="2">
        <f>'PR-RAS'!E360</f>
        <v>163805.63</v>
      </c>
      <c r="E355" s="2">
        <v>0</v>
      </c>
      <c r="F355" s="2">
        <v>0</v>
      </c>
      <c r="G355" s="3">
        <f t="shared" si="12"/>
        <v>138231.55193999998</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1250</v>
      </c>
      <c r="E356" s="2">
        <v>0</v>
      </c>
      <c r="F356" s="2">
        <v>0</v>
      </c>
      <c r="G356" s="3">
        <f t="shared" si="12"/>
        <v>887.5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1250</v>
      </c>
      <c r="E361" s="2">
        <v>0</v>
      </c>
      <c r="F361" s="2">
        <v>0</v>
      </c>
      <c r="G361" s="3">
        <f t="shared" si="12"/>
        <v>900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1250</v>
      </c>
      <c r="E365" s="2">
        <v>0</v>
      </c>
      <c r="F365" s="2">
        <v>0</v>
      </c>
      <c r="G365" s="3">
        <f t="shared" si="12"/>
        <v>910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62873.350000000006</v>
      </c>
      <c r="D368" s="2">
        <f>'PR-RAS'!E373</f>
        <v>88291.889999999985</v>
      </c>
      <c r="E368" s="2">
        <v>0</v>
      </c>
      <c r="F368" s="2">
        <v>0</v>
      </c>
      <c r="G368" s="3">
        <f t="shared" si="12"/>
        <v>87880.766709999996</v>
      </c>
      <c r="H368" s="3">
        <f t="shared" si="13"/>
        <v>0.46000000002095476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62873.350000000006</v>
      </c>
      <c r="D374" s="2">
        <f>'PR-RAS'!E379</f>
        <v>88291.889999999985</v>
      </c>
      <c r="E374" s="2">
        <v>0</v>
      </c>
      <c r="F374" s="2">
        <v>0</v>
      </c>
      <c r="G374" s="3">
        <f t="shared" si="12"/>
        <v>89317.509489999997</v>
      </c>
      <c r="H374" s="3">
        <f t="shared" si="13"/>
        <v>0.46000000002095476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32984.04</v>
      </c>
      <c r="D375" s="2">
        <f>'PR-RAS'!E380</f>
        <v>8651.9599999999991</v>
      </c>
      <c r="E375" s="2">
        <v>0</v>
      </c>
      <c r="F375" s="2">
        <v>0</v>
      </c>
      <c r="G375" s="3">
        <f t="shared" si="12"/>
        <v>18807.697039999999</v>
      </c>
      <c r="H375" s="3">
        <f t="shared" si="13"/>
        <v>8.000000000174623E-2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v>
      </c>
      <c r="D376" s="2">
        <f>'PR-RAS'!E381</f>
        <v>0</v>
      </c>
      <c r="E376" s="2">
        <v>0</v>
      </c>
      <c r="F376" s="2">
        <v>0</v>
      </c>
      <c r="G376" s="3">
        <f t="shared" si="12"/>
        <v>0.75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12939.51</v>
      </c>
      <c r="D377" s="2">
        <f>'PR-RAS'!E382</f>
        <v>78362.78</v>
      </c>
      <c r="E377" s="2">
        <v>0</v>
      </c>
      <c r="F377" s="2">
        <v>0</v>
      </c>
      <c r="G377" s="3">
        <f t="shared" si="12"/>
        <v>63794.066320000005</v>
      </c>
      <c r="H377" s="3">
        <f t="shared" si="13"/>
        <v>0.71000000000094587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857.8</v>
      </c>
      <c r="D379" s="2">
        <f>'PR-RAS'!E384</f>
        <v>1277.1500000000001</v>
      </c>
      <c r="E379" s="2">
        <v>0</v>
      </c>
      <c r="F379" s="2">
        <v>0</v>
      </c>
      <c r="G379" s="3">
        <f t="shared" si="12"/>
        <v>1289.7738000000002</v>
      </c>
      <c r="H379" s="3">
        <f t="shared" si="13"/>
        <v>0.35000000000013642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16090</v>
      </c>
      <c r="D381" s="2">
        <f>'PR-RAS'!E386</f>
        <v>0</v>
      </c>
      <c r="E381" s="2">
        <v>0</v>
      </c>
      <c r="F381" s="2">
        <v>0</v>
      </c>
      <c r="G381" s="3">
        <f t="shared" si="12"/>
        <v>6114.2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74263.740000000005</v>
      </c>
      <c r="E407" s="2">
        <v>0</v>
      </c>
      <c r="F407" s="2">
        <v>0</v>
      </c>
      <c r="G407" s="3">
        <f t="shared" si="12"/>
        <v>60302.15688000001</v>
      </c>
      <c r="H407" s="3">
        <f t="shared" si="13"/>
        <v>0.25999999999476131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74263.740000000005</v>
      </c>
      <c r="E408" s="2">
        <v>0</v>
      </c>
      <c r="F408" s="2">
        <v>0</v>
      </c>
      <c r="G408" s="3">
        <f t="shared" si="12"/>
        <v>60450.684359999999</v>
      </c>
      <c r="H408" s="3">
        <f t="shared" si="13"/>
        <v>0.25999999999476131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62873.350000000006</v>
      </c>
      <c r="D413" s="2">
        <f>'PR-RAS'!E418</f>
        <v>163805.63</v>
      </c>
      <c r="E413" s="2">
        <v>0</v>
      </c>
      <c r="F413" s="2">
        <v>0</v>
      </c>
      <c r="G413" s="3">
        <f t="shared" si="12"/>
        <v>160879.65931999998</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31967.24</v>
      </c>
      <c r="D415" s="2">
        <f>'PR-RAS'!E420</f>
        <v>72070.59</v>
      </c>
      <c r="E415" s="2">
        <v>0</v>
      </c>
      <c r="F415" s="2">
        <v>0</v>
      </c>
      <c r="G415" s="3">
        <f t="shared" si="12"/>
        <v>72908.885879999987</v>
      </c>
      <c r="H415" s="3">
        <f t="shared" si="13"/>
        <v>0.65000000000509317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4415553.72</v>
      </c>
      <c r="D417" s="2">
        <f>'PR-RAS'!E422</f>
        <v>5614717.9500000002</v>
      </c>
      <c r="E417" s="2">
        <v>0</v>
      </c>
      <c r="F417" s="2">
        <v>0</v>
      </c>
      <c r="G417" s="3">
        <f t="shared" si="12"/>
        <v>6508315.6819200004</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4597270.9899999993</v>
      </c>
      <c r="D418" s="2">
        <f>'PR-RAS'!E423</f>
        <v>5686458.9700000007</v>
      </c>
      <c r="E418" s="2">
        <v>0</v>
      </c>
      <c r="F418" s="2">
        <v>0</v>
      </c>
      <c r="G418" s="3">
        <f t="shared" si="12"/>
        <v>6659568.7838099999</v>
      </c>
      <c r="H418" s="3">
        <f t="shared" si="13"/>
        <v>4.0000000037252903E-2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181717.26999999955</v>
      </c>
      <c r="D420" s="2">
        <f>'PR-RAS'!E425</f>
        <v>71741.020000000484</v>
      </c>
      <c r="E420" s="2">
        <v>0</v>
      </c>
      <c r="F420" s="2">
        <v>0</v>
      </c>
      <c r="G420" s="3">
        <f t="shared" si="12"/>
        <v>136258.51089000021</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31967.24</v>
      </c>
      <c r="D422" s="2">
        <f>'PR-RAS'!E427</f>
        <v>226242.91</v>
      </c>
      <c r="E422" s="2">
        <v>0</v>
      </c>
      <c r="F422" s="2">
        <v>0</v>
      </c>
      <c r="G422" s="3">
        <f t="shared" si="12"/>
        <v>203954.73825999998</v>
      </c>
      <c r="H422" s="3">
        <f t="shared" si="13"/>
        <v>0.32999999999810825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36031.550000000003</v>
      </c>
      <c r="D423" s="2">
        <f>'PR-RAS'!E428</f>
        <v>8719.0300000000279</v>
      </c>
      <c r="E423" s="2">
        <v>0</v>
      </c>
      <c r="F423" s="2">
        <v>0</v>
      </c>
      <c r="G423" s="3">
        <f t="shared" si="12"/>
        <v>22564.175420000025</v>
      </c>
      <c r="H423" s="3">
        <f t="shared" si="13"/>
        <v>0.48000000002502929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4415553.72</v>
      </c>
      <c r="D637" s="2">
        <f>'PR-RAS'!E643</f>
        <v>5614717.9500000002</v>
      </c>
      <c r="E637" s="2">
        <v>0</v>
      </c>
      <c r="F637" s="2">
        <v>0</v>
      </c>
      <c r="G637" s="3">
        <f t="shared" si="14"/>
        <v>9950213.3983200006</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4597270.9899999993</v>
      </c>
      <c r="D638" s="2">
        <f>'PR-RAS'!E644</f>
        <v>5686458.9700000007</v>
      </c>
      <c r="E638" s="2">
        <v>0</v>
      </c>
      <c r="F638" s="2">
        <v>0</v>
      </c>
      <c r="G638" s="3">
        <f t="shared" si="14"/>
        <v>10173010.348409999</v>
      </c>
      <c r="H638" s="3">
        <f t="shared" si="15"/>
        <v>4.0000000037252903E-2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181717.26999999955</v>
      </c>
      <c r="D640" s="2">
        <f>'PR-RAS'!E646</f>
        <v>71741.020000000484</v>
      </c>
      <c r="E640" s="2">
        <v>0</v>
      </c>
      <c r="F640" s="2">
        <v>0</v>
      </c>
      <c r="G640" s="3">
        <f t="shared" si="14"/>
        <v>207802.35909000033</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31967.24</v>
      </c>
      <c r="D642" s="2">
        <f>'PR-RAS'!E648</f>
        <v>226242.91</v>
      </c>
      <c r="E642" s="2">
        <v>0</v>
      </c>
      <c r="F642" s="2">
        <v>0</v>
      </c>
      <c r="G642" s="3">
        <f t="shared" si="14"/>
        <v>310534.41146000003</v>
      </c>
      <c r="H642" s="3">
        <f t="shared" si="15"/>
        <v>0.32999999999810825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213684.50999999954</v>
      </c>
      <c r="D644" s="2">
        <f>'PR-RAS'!E650</f>
        <v>297983.93000000052</v>
      </c>
      <c r="E644" s="2">
        <v>0</v>
      </c>
      <c r="F644" s="2">
        <v>0</v>
      </c>
      <c r="G644" s="3">
        <f t="shared" si="14"/>
        <v>520606.47391000041</v>
      </c>
      <c r="H644" s="3">
        <f t="shared" si="15"/>
        <v>0.55999999993946403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2999.71</v>
      </c>
      <c r="D645" s="2">
        <f>'PR-RAS'!E651</f>
        <v>0</v>
      </c>
      <c r="E645" s="2">
        <v>0</v>
      </c>
      <c r="F645" s="2">
        <v>0</v>
      </c>
      <c r="G645" s="3">
        <f t="shared" si="14"/>
        <v>1931.8132400000002</v>
      </c>
      <c r="H645" s="3">
        <f t="shared" si="15"/>
        <v>0.28999999999996362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80815.520000000004</v>
      </c>
      <c r="D646" s="2">
        <f>'PR-RAS'!E653</f>
        <v>80815.520000000004</v>
      </c>
      <c r="E646" s="2">
        <v>0</v>
      </c>
      <c r="F646" s="2">
        <v>0</v>
      </c>
      <c r="G646" s="3">
        <f t="shared" si="14"/>
        <v>156378.0312</v>
      </c>
      <c r="H646" s="3">
        <f t="shared" si="15"/>
        <v>0.95999999999185093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80815.520000000004</v>
      </c>
      <c r="D649" s="2">
        <f>'PR-RAS'!E656</f>
        <v>80815.520000000004</v>
      </c>
      <c r="E649" s="2">
        <v>0</v>
      </c>
      <c r="F649" s="2">
        <v>0</v>
      </c>
      <c r="G649" s="3">
        <f t="shared" si="14"/>
        <v>157105.37088</v>
      </c>
      <c r="H649" s="3">
        <f t="shared" si="15"/>
        <v>0.95999999999185093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146</v>
      </c>
      <c r="D651" s="2">
        <f>'PR-RAS'!E658</f>
        <v>156</v>
      </c>
      <c r="E651" s="2">
        <v>0</v>
      </c>
      <c r="F651" s="2">
        <v>0</v>
      </c>
      <c r="G651" s="3">
        <f t="shared" si="14"/>
        <v>297.7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140</v>
      </c>
      <c r="D653" s="2">
        <f>'PR-RAS'!E660</f>
        <v>148</v>
      </c>
      <c r="E653" s="2">
        <v>0</v>
      </c>
      <c r="F653" s="2">
        <v>0</v>
      </c>
      <c r="G653" s="3">
        <f t="shared" si="14"/>
        <v>284.27199999999999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19126.599999999999</v>
      </c>
      <c r="D676" s="2">
        <f>'PR-RAS'!E683</f>
        <v>12298.1</v>
      </c>
      <c r="E676" s="2">
        <v>0</v>
      </c>
      <c r="F676" s="2">
        <v>0</v>
      </c>
      <c r="G676" s="3">
        <f t="shared" si="14"/>
        <v>29512.890000000003</v>
      </c>
      <c r="H676" s="3">
        <f t="shared" si="15"/>
        <v>0.50000000000181899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14158.4</v>
      </c>
      <c r="D695" s="2">
        <f>'PR-RAS'!E702</f>
        <v>16098</v>
      </c>
      <c r="E695" s="2">
        <v>0</v>
      </c>
      <c r="F695" s="2">
        <v>0</v>
      </c>
      <c r="G695" s="3">
        <f t="shared" si="14"/>
        <v>32169.953599999997</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410230.48</v>
      </c>
      <c r="D717" s="2">
        <f>'PR-RAS'!E724</f>
        <v>462150.62</v>
      </c>
      <c r="E717" s="2">
        <v>0</v>
      </c>
      <c r="F717" s="2">
        <v>0</v>
      </c>
      <c r="G717" s="3">
        <f t="shared" si="14"/>
        <v>955524.7115199999</v>
      </c>
      <c r="H717" s="3">
        <f t="shared" si="15"/>
        <v>0.85999999998603016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28160</v>
      </c>
      <c r="D725" s="2">
        <f>'PR-RAS'!E732</f>
        <v>30948</v>
      </c>
      <c r="E725" s="2">
        <v>0</v>
      </c>
      <c r="F725" s="2">
        <v>0</v>
      </c>
      <c r="G725" s="3">
        <f t="shared" si="14"/>
        <v>65200.543999999994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19480</v>
      </c>
      <c r="D726" s="2">
        <f>'PR-RAS'!E733</f>
        <v>43859</v>
      </c>
      <c r="E726" s="2">
        <v>0</v>
      </c>
      <c r="F726" s="2">
        <v>0</v>
      </c>
      <c r="G726" s="3">
        <f t="shared" si="14"/>
        <v>77718.55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72848.820000000007</v>
      </c>
      <c r="D727" s="2">
        <f>'PR-RAS'!E734</f>
        <v>78960.479999999996</v>
      </c>
      <c r="E727" s="2">
        <v>0</v>
      </c>
      <c r="F727" s="2">
        <v>0</v>
      </c>
      <c r="G727" s="3">
        <f t="shared" si="14"/>
        <v>167538.86027999999</v>
      </c>
      <c r="H727" s="3">
        <f t="shared" si="15"/>
        <v>0.65999999998894054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8570.89</v>
      </c>
      <c r="D729" s="2">
        <f>'PR-RAS'!E736</f>
        <v>8985.9699999999993</v>
      </c>
      <c r="E729" s="2">
        <v>0</v>
      </c>
      <c r="F729" s="2">
        <v>0</v>
      </c>
      <c r="G729" s="3">
        <f t="shared" si="14"/>
        <v>19323.180239999998</v>
      </c>
      <c r="H729" s="3">
        <f t="shared" si="15"/>
        <v>0.14000000000123691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1774.17</v>
      </c>
      <c r="D730" s="2">
        <f>'PR-RAS'!E737</f>
        <v>0</v>
      </c>
      <c r="E730" s="2">
        <v>0</v>
      </c>
      <c r="F730" s="2">
        <v>0</v>
      </c>
      <c r="G730" s="3">
        <f t="shared" si="14"/>
        <v>1293.3699300000001</v>
      </c>
      <c r="H730" s="3">
        <f t="shared" si="15"/>
        <v>0.17000000000007276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15103.07</v>
      </c>
      <c r="D734" s="2">
        <f>'PR-RAS'!E741</f>
        <v>19956.439999999999</v>
      </c>
      <c r="E734" s="2">
        <v>0</v>
      </c>
      <c r="F734" s="2">
        <v>0</v>
      </c>
      <c r="G734" s="3">
        <f t="shared" si="14"/>
        <v>40326.691349999994</v>
      </c>
      <c r="H734" s="3">
        <f t="shared" si="15"/>
        <v>0.50999999999839929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21504.13</v>
      </c>
      <c r="D735" s="2">
        <f>'PR-RAS'!E742</f>
        <v>2503.88</v>
      </c>
      <c r="E735" s="2">
        <v>0</v>
      </c>
      <c r="F735" s="2">
        <v>0</v>
      </c>
      <c r="G735" s="3">
        <f t="shared" si="14"/>
        <v>19459.72726</v>
      </c>
      <c r="H735" s="3">
        <f t="shared" si="15"/>
        <v>0.25000000000090949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8743.7199999999993</v>
      </c>
      <c r="D737" s="2">
        <f>'PR-RAS'!E744</f>
        <v>9012.59</v>
      </c>
      <c r="E737" s="2">
        <v>0</v>
      </c>
      <c r="F737" s="2">
        <v>0</v>
      </c>
      <c r="G737" s="3">
        <f t="shared" si="28"/>
        <v>19701.910400000001</v>
      </c>
      <c r="H737" s="3">
        <f t="shared" si="29"/>
        <v>0.69000000000050932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1075396.2399999998</v>
      </c>
      <c r="D1011" s="7">
        <f>BILANCA!E6</f>
        <v>1085429.04</v>
      </c>
      <c r="E1011" s="7">
        <v>0</v>
      </c>
      <c r="F1011" s="7">
        <v>0</v>
      </c>
      <c r="G1011" s="8">
        <f t="shared" ref="G1011:G1306" si="38">B1011/1000*C1011+B1011/500*D1011</f>
        <v>3246.25432</v>
      </c>
      <c r="H1011" s="8">
        <f t="shared" si="35"/>
        <v>0.27999999979510903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826398.59999999986</v>
      </c>
      <c r="D1012" s="2">
        <f>BILANCA!E7</f>
        <v>924835.18</v>
      </c>
      <c r="E1012" s="2">
        <v>0</v>
      </c>
      <c r="F1012" s="2">
        <v>0</v>
      </c>
      <c r="G1012" s="3">
        <f t="shared" si="38"/>
        <v>5352.1379200000001</v>
      </c>
      <c r="H1012" s="3">
        <f t="shared" si="35"/>
        <v>0.58000000019092113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1294.05</v>
      </c>
      <c r="D1013" s="2">
        <f>BILANCA!E8</f>
        <v>2544.0500000000002</v>
      </c>
      <c r="E1013" s="2">
        <v>0</v>
      </c>
      <c r="F1013" s="2">
        <v>0</v>
      </c>
      <c r="G1013" s="3">
        <f t="shared" si="38"/>
        <v>19.146450000000002</v>
      </c>
      <c r="H1013" s="3">
        <f t="shared" si="35"/>
        <v>0.10000000000013642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1294.05</v>
      </c>
      <c r="D1015" s="2">
        <f>BILANCA!E10</f>
        <v>2544.0500000000002</v>
      </c>
      <c r="E1015" s="2">
        <v>0</v>
      </c>
      <c r="F1015" s="2">
        <v>0</v>
      </c>
      <c r="G1015" s="3">
        <f t="shared" si="38"/>
        <v>31.910750000000004</v>
      </c>
      <c r="H1015" s="3">
        <f t="shared" si="35"/>
        <v>0.10000000000013642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825104.54999999981</v>
      </c>
      <c r="D1017" s="2">
        <f>BILANCA!E12</f>
        <v>922291.13</v>
      </c>
      <c r="E1017" s="2">
        <v>0</v>
      </c>
      <c r="F1017" s="2">
        <v>0</v>
      </c>
      <c r="G1017" s="3">
        <f t="shared" si="38"/>
        <v>18687.807669999998</v>
      </c>
      <c r="H1017" s="3">
        <f t="shared" si="35"/>
        <v>0.58000000019092113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630353.66</v>
      </c>
      <c r="D1018" s="2">
        <f>BILANCA!E13</f>
        <v>688157.1100000001</v>
      </c>
      <c r="E1018" s="2">
        <v>0</v>
      </c>
      <c r="F1018" s="2">
        <v>0</v>
      </c>
      <c r="G1018" s="3">
        <f t="shared" si="38"/>
        <v>16053.343040000002</v>
      </c>
      <c r="H1018" s="3">
        <f t="shared" si="35"/>
        <v>0.45000000006984919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1296601.31</v>
      </c>
      <c r="D1020" s="2">
        <f>BILANCA!E15</f>
        <v>1370865.05</v>
      </c>
      <c r="E1020" s="2">
        <v>0</v>
      </c>
      <c r="F1020" s="2">
        <v>0</v>
      </c>
      <c r="G1020" s="3">
        <f t="shared" si="38"/>
        <v>40383.314100000003</v>
      </c>
      <c r="H1020" s="3">
        <f t="shared" si="35"/>
        <v>0.36000000010244548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666247.65</v>
      </c>
      <c r="D1023" s="2">
        <f>BILANCA!E18</f>
        <v>682707.94</v>
      </c>
      <c r="E1023" s="2">
        <v>0</v>
      </c>
      <c r="F1023" s="2">
        <v>0</v>
      </c>
      <c r="G1023" s="3">
        <f t="shared" si="38"/>
        <v>26411.625889999999</v>
      </c>
      <c r="H1023" s="3">
        <f t="shared" si="35"/>
        <v>0.41000000003259629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191294.18999999983</v>
      </c>
      <c r="D1024" s="2">
        <f>BILANCA!E19</f>
        <v>230677.31999999995</v>
      </c>
      <c r="E1024" s="2">
        <v>0</v>
      </c>
      <c r="F1024" s="2">
        <v>0</v>
      </c>
      <c r="G1024" s="3">
        <f t="shared" si="38"/>
        <v>9137.0836199999958</v>
      </c>
      <c r="H1024" s="3">
        <f t="shared" si="35"/>
        <v>0.50999999977648258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457480.51</v>
      </c>
      <c r="D1025" s="2">
        <f>BILANCA!E20</f>
        <v>497436.92</v>
      </c>
      <c r="E1025" s="2">
        <v>0</v>
      </c>
      <c r="F1025" s="2">
        <v>0</v>
      </c>
      <c r="G1025" s="3">
        <f t="shared" si="38"/>
        <v>21785.31525</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40786.230000000003</v>
      </c>
      <c r="D1026" s="2">
        <f>BILANCA!E21</f>
        <v>40786.230000000003</v>
      </c>
      <c r="E1026" s="2">
        <v>0</v>
      </c>
      <c r="F1026" s="2">
        <v>0</v>
      </c>
      <c r="G1026" s="3">
        <f t="shared" si="38"/>
        <v>1957.7390400000002</v>
      </c>
      <c r="H1026" s="3">
        <f t="shared" si="35"/>
        <v>0.46000000000640284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118365.83</v>
      </c>
      <c r="D1027" s="2">
        <f>BILANCA!E22</f>
        <v>127972.75</v>
      </c>
      <c r="E1027" s="2">
        <v>0</v>
      </c>
      <c r="F1027" s="2">
        <v>0</v>
      </c>
      <c r="G1027" s="3">
        <f t="shared" si="38"/>
        <v>6363.2926100000004</v>
      </c>
      <c r="H1027" s="3">
        <f t="shared" si="35"/>
        <v>0.41999999999825377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51943.95</v>
      </c>
      <c r="D1029" s="2">
        <f>BILANCA!E24</f>
        <v>53360.01</v>
      </c>
      <c r="E1029" s="2">
        <v>0</v>
      </c>
      <c r="F1029" s="2">
        <v>0</v>
      </c>
      <c r="G1029" s="3">
        <f t="shared" si="38"/>
        <v>3014.6154299999998</v>
      </c>
      <c r="H1029" s="3">
        <f t="shared" si="35"/>
        <v>6.0000000004947651E-2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69074.06</v>
      </c>
      <c r="D1030" s="2">
        <f>BILANCA!E25</f>
        <v>106386.56</v>
      </c>
      <c r="E1030" s="2">
        <v>0</v>
      </c>
      <c r="F1030" s="2">
        <v>0</v>
      </c>
      <c r="G1030" s="3">
        <f t="shared" si="38"/>
        <v>5636.9436000000005</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340814.61</v>
      </c>
      <c r="D1031" s="2">
        <f>BILANCA!E26</f>
        <v>340814.61</v>
      </c>
      <c r="E1031" s="2">
        <v>0</v>
      </c>
      <c r="F1031" s="2">
        <v>0</v>
      </c>
      <c r="G1031" s="3">
        <f t="shared" si="38"/>
        <v>21471.32043</v>
      </c>
      <c r="H1031" s="3">
        <f t="shared" si="35"/>
        <v>0.78000000002793968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3018.66</v>
      </c>
      <c r="D1032" s="2">
        <f>BILANCA!E27</f>
        <v>3018.66</v>
      </c>
      <c r="E1032" s="2">
        <v>0</v>
      </c>
      <c r="F1032" s="2">
        <v>0</v>
      </c>
      <c r="G1032" s="3">
        <f t="shared" si="38"/>
        <v>199.23155999999997</v>
      </c>
      <c r="H1032" s="3">
        <f t="shared" si="35"/>
        <v>0.68000000000029104</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890189.66</v>
      </c>
      <c r="D1033" s="2">
        <f>BILANCA!E28</f>
        <v>939098.42</v>
      </c>
      <c r="E1033" s="2">
        <v>0</v>
      </c>
      <c r="F1033" s="2">
        <v>0</v>
      </c>
      <c r="G1033" s="3">
        <f t="shared" si="38"/>
        <v>63672.889500000005</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102246.2</v>
      </c>
      <c r="D1035" s="2">
        <f>BILANCA!E30</f>
        <v>102246.2</v>
      </c>
      <c r="E1035" s="2">
        <v>0</v>
      </c>
      <c r="F1035" s="2">
        <v>0</v>
      </c>
      <c r="G1035" s="3">
        <f t="shared" si="38"/>
        <v>7668.4650000000001</v>
      </c>
      <c r="H1035" s="3">
        <f t="shared" si="35"/>
        <v>0.39999999999417923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102246.2</v>
      </c>
      <c r="D1039" s="2">
        <f>BILANCA!E34</f>
        <v>102246.2</v>
      </c>
      <c r="E1039" s="2">
        <v>0</v>
      </c>
      <c r="F1039" s="2">
        <v>0</v>
      </c>
      <c r="G1039" s="3">
        <f t="shared" si="38"/>
        <v>8895.4193999999989</v>
      </c>
      <c r="H1039" s="3">
        <f t="shared" si="35"/>
        <v>0.39999999999417923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725.51</v>
      </c>
      <c r="D1040" s="2">
        <f>BILANCA!E35</f>
        <v>725.51</v>
      </c>
      <c r="E1040" s="2">
        <v>0</v>
      </c>
      <c r="F1040" s="2">
        <v>0</v>
      </c>
      <c r="G1040" s="3">
        <f t="shared" si="38"/>
        <v>65.295900000000003</v>
      </c>
      <c r="H1040" s="3">
        <f t="shared" si="35"/>
        <v>0.98000000000001819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725.51</v>
      </c>
      <c r="D1041" s="2">
        <f>BILANCA!E36</f>
        <v>725.51</v>
      </c>
      <c r="E1041" s="2">
        <v>0</v>
      </c>
      <c r="F1041" s="2">
        <v>0</v>
      </c>
      <c r="G1041" s="3">
        <f t="shared" si="38"/>
        <v>67.472430000000003</v>
      </c>
      <c r="H1041" s="3">
        <f t="shared" si="35"/>
        <v>0.98000000000001819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2731.19</v>
      </c>
      <c r="D1050" s="2">
        <f>BILANCA!E45</f>
        <v>2731.19</v>
      </c>
      <c r="E1050" s="2">
        <v>0</v>
      </c>
      <c r="F1050" s="2">
        <v>0</v>
      </c>
      <c r="G1050" s="3">
        <f t="shared" si="38"/>
        <v>327.74279999999999</v>
      </c>
      <c r="H1050" s="3">
        <f t="shared" si="35"/>
        <v>0.38000000000010914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2731.19</v>
      </c>
      <c r="D1052" s="2">
        <f>BILANCA!E47</f>
        <v>2731.19</v>
      </c>
      <c r="E1052" s="2">
        <v>0</v>
      </c>
      <c r="F1052" s="2">
        <v>0</v>
      </c>
      <c r="G1052" s="3">
        <f t="shared" si="38"/>
        <v>344.12994000000003</v>
      </c>
      <c r="H1052" s="3">
        <f t="shared" si="35"/>
        <v>0.38000000000010914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227655.42</v>
      </c>
      <c r="D1059" s="2">
        <f>BILANCA!E54</f>
        <v>227655.42</v>
      </c>
      <c r="E1059" s="2">
        <v>0</v>
      </c>
      <c r="F1059" s="2">
        <v>0</v>
      </c>
      <c r="G1059" s="3">
        <f t="shared" si="38"/>
        <v>33465.346740000008</v>
      </c>
      <c r="H1059" s="3">
        <f t="shared" si="35"/>
        <v>0.84000000002561137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227655.42</v>
      </c>
      <c r="D1060" s="2">
        <f>BILANCA!E55</f>
        <v>227655.42</v>
      </c>
      <c r="E1060" s="2">
        <v>0</v>
      </c>
      <c r="F1060" s="2">
        <v>0</v>
      </c>
      <c r="G1060" s="3">
        <f t="shared" si="38"/>
        <v>34148.313000000002</v>
      </c>
      <c r="H1060" s="3">
        <f t="shared" si="35"/>
        <v>0.84000000002561137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248997.63999999998</v>
      </c>
      <c r="D1074" s="2">
        <f>BILANCA!E69</f>
        <v>160593.85999999999</v>
      </c>
      <c r="E1074" s="2">
        <v>0</v>
      </c>
      <c r="F1074" s="2">
        <v>0</v>
      </c>
      <c r="G1074" s="3">
        <f t="shared" si="38"/>
        <v>36491.863039999997</v>
      </c>
      <c r="H1074" s="3">
        <f t="shared" si="35"/>
        <v>0.50000000002910383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80815.520000000004</v>
      </c>
      <c r="D1075" s="2">
        <f>BILANCA!E70</f>
        <v>80815.520000000004</v>
      </c>
      <c r="E1075" s="2">
        <v>0</v>
      </c>
      <c r="F1075" s="2">
        <v>0</v>
      </c>
      <c r="G1075" s="3">
        <f t="shared" si="38"/>
        <v>15759.026400000002</v>
      </c>
      <c r="H1075" s="3">
        <f t="shared" si="35"/>
        <v>0.95999999999185093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80815.520000000004</v>
      </c>
      <c r="D1081" s="2">
        <f>BILANCA!E76</f>
        <v>80815.520000000004</v>
      </c>
      <c r="E1081" s="2">
        <v>0</v>
      </c>
      <c r="F1081" s="2">
        <v>0</v>
      </c>
      <c r="G1081" s="3">
        <f t="shared" si="38"/>
        <v>17213.705759999997</v>
      </c>
      <c r="H1081" s="3">
        <f t="shared" si="35"/>
        <v>0.95999999999185093</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80815.520000000004</v>
      </c>
      <c r="D1083" s="2">
        <f>BILANCA!E78</f>
        <v>80815.520000000004</v>
      </c>
      <c r="E1083" s="2">
        <v>0</v>
      </c>
      <c r="F1083" s="2">
        <v>0</v>
      </c>
      <c r="G1083" s="3">
        <f t="shared" si="39"/>
        <v>17698.598879999998</v>
      </c>
      <c r="H1083" s="3">
        <f t="shared" si="40"/>
        <v>0.95999999999185093</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6983.5899999999992</v>
      </c>
      <c r="D1087" s="2">
        <f>BILANCA!E82</f>
        <v>7128.62</v>
      </c>
      <c r="E1087" s="2">
        <v>0</v>
      </c>
      <c r="F1087" s="2">
        <v>0</v>
      </c>
      <c r="G1087" s="3">
        <f t="shared" si="38"/>
        <v>1635.5439099999999</v>
      </c>
      <c r="H1087" s="3">
        <f t="shared" si="35"/>
        <v>0.79000000000087311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944.9</v>
      </c>
      <c r="D1089" s="2">
        <f>BILANCA!E84</f>
        <v>623.22</v>
      </c>
      <c r="E1089" s="2">
        <v>0</v>
      </c>
      <c r="F1089" s="2">
        <v>0</v>
      </c>
      <c r="G1089" s="3">
        <f t="shared" si="38"/>
        <v>173.11586</v>
      </c>
      <c r="H1089" s="3">
        <f t="shared" si="35"/>
        <v>0.32000000000005002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6038.69</v>
      </c>
      <c r="D1092" s="2">
        <f>BILANCA!E87</f>
        <v>6505.4</v>
      </c>
      <c r="E1092" s="2">
        <v>0</v>
      </c>
      <c r="F1092" s="2">
        <v>0</v>
      </c>
      <c r="G1092" s="3">
        <f t="shared" si="38"/>
        <v>1562.05818</v>
      </c>
      <c r="H1092" s="3">
        <f t="shared" si="35"/>
        <v>0.71000000000003638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158198.82</v>
      </c>
      <c r="D1152" s="2">
        <f>BILANCA!E147</f>
        <v>72649.72</v>
      </c>
      <c r="E1152" s="2">
        <v>0</v>
      </c>
      <c r="F1152" s="2">
        <v>0</v>
      </c>
      <c r="G1152" s="3">
        <f t="shared" si="38"/>
        <v>43096.752919999999</v>
      </c>
      <c r="H1152" s="3">
        <f t="shared" si="41"/>
        <v>0.45999999999185093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66289.119999999995</v>
      </c>
      <c r="D1165" s="2">
        <f>BILANCA!E160</f>
        <v>41527.08</v>
      </c>
      <c r="E1165" s="2">
        <v>0</v>
      </c>
      <c r="F1165" s="2">
        <v>0</v>
      </c>
      <c r="G1165" s="3">
        <f t="shared" si="38"/>
        <v>23148.2084</v>
      </c>
      <c r="H1165" s="3">
        <f t="shared" si="41"/>
        <v>0.19999999999708962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122817.72</v>
      </c>
      <c r="D1167" s="2">
        <f>BILANCA!E162</f>
        <v>64581.14</v>
      </c>
      <c r="E1167" s="2">
        <v>0</v>
      </c>
      <c r="F1167" s="2">
        <v>0</v>
      </c>
      <c r="G1167" s="3">
        <f t="shared" si="38"/>
        <v>39560.86</v>
      </c>
      <c r="H1167" s="3">
        <f t="shared" si="41"/>
        <v>0.41999999999825377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30908.02</v>
      </c>
      <c r="D1169" s="2">
        <f>BILANCA!E164</f>
        <v>33458.5</v>
      </c>
      <c r="E1169" s="2">
        <v>0</v>
      </c>
      <c r="F1169" s="2">
        <v>0</v>
      </c>
      <c r="G1169" s="3">
        <f t="shared" si="38"/>
        <v>15554.178179999999</v>
      </c>
      <c r="H1169" s="3">
        <f t="shared" si="41"/>
        <v>0.52000000000043656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2999.71</v>
      </c>
      <c r="D1176" s="2">
        <f>BILANCA!E171</f>
        <v>0</v>
      </c>
      <c r="E1176" s="2">
        <v>0</v>
      </c>
      <c r="F1176" s="2">
        <v>0</v>
      </c>
      <c r="G1176" s="3">
        <f t="shared" si="38"/>
        <v>497.95186000000001</v>
      </c>
      <c r="H1176" s="3">
        <f t="shared" si="41"/>
        <v>0.28999999999996362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0.3</v>
      </c>
      <c r="D1177" s="2">
        <f>BILANCA!E172</f>
        <v>0</v>
      </c>
      <c r="E1177" s="2">
        <v>0</v>
      </c>
      <c r="F1177" s="2">
        <v>0</v>
      </c>
      <c r="G1177" s="3">
        <f t="shared" si="38"/>
        <v>5.0099999999999999E-2</v>
      </c>
      <c r="H1177" s="3">
        <f t="shared" si="41"/>
        <v>0.3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2999.41</v>
      </c>
      <c r="D1179" s="2">
        <f>BILANCA!E174</f>
        <v>0</v>
      </c>
      <c r="E1179" s="2">
        <v>0</v>
      </c>
      <c r="F1179" s="2">
        <v>0</v>
      </c>
      <c r="G1179" s="3">
        <f t="shared" si="38"/>
        <v>506.90028999999998</v>
      </c>
      <c r="H1179" s="3">
        <f t="shared" si="41"/>
        <v>0.40999999999985448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1075396.24</v>
      </c>
      <c r="D1180" s="2">
        <f>BILANCA!E176</f>
        <v>1085429.04</v>
      </c>
      <c r="E1180" s="2">
        <v>0</v>
      </c>
      <c r="F1180" s="2">
        <v>0</v>
      </c>
      <c r="G1180" s="3">
        <f t="shared" si="38"/>
        <v>551863.23440000007</v>
      </c>
      <c r="H1180" s="3">
        <f t="shared" si="41"/>
        <v>0.28000000002793968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426650.6</v>
      </c>
      <c r="D1181" s="2">
        <f>BILANCA!E177</f>
        <v>449858.76</v>
      </c>
      <c r="E1181" s="2">
        <v>0</v>
      </c>
      <c r="F1181" s="2">
        <v>0</v>
      </c>
      <c r="G1181" s="3">
        <f t="shared" si="38"/>
        <v>226808.94852000003</v>
      </c>
      <c r="H1181" s="3">
        <f t="shared" si="41"/>
        <v>0.64000000001396984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399194.31</v>
      </c>
      <c r="D1182" s="2">
        <f>BILANCA!E178</f>
        <v>427445.16000000003</v>
      </c>
      <c r="E1182" s="2">
        <v>0</v>
      </c>
      <c r="F1182" s="2">
        <v>0</v>
      </c>
      <c r="G1182" s="3">
        <f t="shared" si="38"/>
        <v>215702.55635999999</v>
      </c>
      <c r="H1182" s="3">
        <f t="shared" si="41"/>
        <v>0.47000000003026798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324039.45</v>
      </c>
      <c r="D1183" s="2">
        <f>BILANCA!E179</f>
        <v>368389.03</v>
      </c>
      <c r="E1183" s="2">
        <v>0</v>
      </c>
      <c r="F1183" s="2">
        <v>0</v>
      </c>
      <c r="G1183" s="3">
        <f t="shared" si="38"/>
        <v>183521.42923000001</v>
      </c>
      <c r="H1183" s="3">
        <f t="shared" si="41"/>
        <v>0.48000000003958121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75154.86</v>
      </c>
      <c r="D1184" s="2">
        <f>BILANCA!E180</f>
        <v>59056.13</v>
      </c>
      <c r="E1184" s="2">
        <v>0</v>
      </c>
      <c r="F1184" s="2">
        <v>0</v>
      </c>
      <c r="G1184" s="3">
        <f t="shared" si="38"/>
        <v>33628.478879999995</v>
      </c>
      <c r="H1184" s="3">
        <f t="shared" si="41"/>
        <v>0.26999999999679858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25330</v>
      </c>
      <c r="D1201" s="2">
        <f>BILANCA!E197</f>
        <v>3598.29</v>
      </c>
      <c r="E1201" s="2">
        <v>0</v>
      </c>
      <c r="F1201" s="2">
        <v>0</v>
      </c>
      <c r="G1201" s="3">
        <f t="shared" si="38"/>
        <v>6212.5767799999994</v>
      </c>
      <c r="H1201" s="3">
        <f t="shared" si="41"/>
        <v>0.28999999999996362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25330</v>
      </c>
      <c r="D1202" s="2">
        <f>BILANCA!E198</f>
        <v>0</v>
      </c>
      <c r="E1202" s="2">
        <v>0</v>
      </c>
      <c r="F1202" s="2">
        <v>0</v>
      </c>
      <c r="G1202" s="3">
        <f t="shared" ref="G1202:G1206" si="44">B1202/1000*C1202+B1202/500*D1202</f>
        <v>4863.3599999999997</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3598.29</v>
      </c>
      <c r="E1203" s="2">
        <v>0</v>
      </c>
      <c r="F1203" s="2">
        <v>0</v>
      </c>
      <c r="G1203" s="3">
        <f t="shared" si="44"/>
        <v>1388.93994</v>
      </c>
      <c r="H1203" s="3">
        <f t="shared" si="45"/>
        <v>0.28999999999996362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2126.29</v>
      </c>
      <c r="D1251" s="2">
        <f>BILANCA!E247</f>
        <v>18815.310000000001</v>
      </c>
      <c r="E1251" s="2">
        <v>0</v>
      </c>
      <c r="F1251" s="2">
        <v>0</v>
      </c>
      <c r="G1251" s="3">
        <f>B1251/1000*C1251+B1251/500*D1251</f>
        <v>9581.4153100000003</v>
      </c>
      <c r="H1251" s="3">
        <f>ABS(C1251-ROUND(C1251,0))+ABS(D1251-ROUND(D1251,0))</f>
        <v>0.60000000000127329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648745.64</v>
      </c>
      <c r="D1255" s="2">
        <f>BILANCA!E251</f>
        <v>635570.28</v>
      </c>
      <c r="E1255" s="2">
        <v>0</v>
      </c>
      <c r="F1255" s="2">
        <v>0</v>
      </c>
      <c r="G1255" s="3">
        <f t="shared" si="38"/>
        <v>470372.11899999995</v>
      </c>
      <c r="H1255" s="3">
        <f t="shared" si="41"/>
        <v>0.64000000001396984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826398.6</v>
      </c>
      <c r="D1256" s="2">
        <f>BILANCA!E252</f>
        <v>924835.18</v>
      </c>
      <c r="E1256" s="2">
        <v>0</v>
      </c>
      <c r="F1256" s="2">
        <v>0</v>
      </c>
      <c r="G1256" s="3">
        <f t="shared" si="38"/>
        <v>658312.96415999997</v>
      </c>
      <c r="H1256" s="3">
        <f t="shared" si="41"/>
        <v>0.58000000007450581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826398.6</v>
      </c>
      <c r="D1257" s="2">
        <f>BILANCA!E253</f>
        <v>924835.18</v>
      </c>
      <c r="E1257" s="2">
        <v>0</v>
      </c>
      <c r="F1257" s="2">
        <v>0</v>
      </c>
      <c r="G1257" s="3">
        <f t="shared" si="38"/>
        <v>660989.03312000004</v>
      </c>
      <c r="H1257" s="3">
        <f t="shared" si="41"/>
        <v>0.58000000007450581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-213684.51</v>
      </c>
      <c r="D1259" s="2">
        <f>BILANCA!E255</f>
        <v>-297983.93</v>
      </c>
      <c r="E1259" s="2">
        <v>0</v>
      </c>
      <c r="F1259" s="2">
        <v>0</v>
      </c>
      <c r="G1259" s="3">
        <f t="shared" si="38"/>
        <v>-201603.44013</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213684.51</v>
      </c>
      <c r="D1264" s="2">
        <f>BILANCA!E260</f>
        <v>297983.93</v>
      </c>
      <c r="E1264" s="2">
        <v>0</v>
      </c>
      <c r="F1264" s="2">
        <v>0</v>
      </c>
      <c r="G1264" s="3">
        <f t="shared" si="38"/>
        <v>205651.70197999998</v>
      </c>
      <c r="H1264" s="3">
        <f t="shared" si="41"/>
        <v>0.55999999999767169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141613.92000000001</v>
      </c>
      <c r="D1265" s="2">
        <f>BILANCA!E261</f>
        <v>204933.95</v>
      </c>
      <c r="E1265" s="2">
        <v>0</v>
      </c>
      <c r="F1265" s="2">
        <v>0</v>
      </c>
      <c r="G1265" s="3">
        <f t="shared" si="38"/>
        <v>140627.86410000001</v>
      </c>
      <c r="H1265" s="3">
        <f t="shared" si="41"/>
        <v>0.12999999997555278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72070.59</v>
      </c>
      <c r="D1266" s="2">
        <f>BILANCA!E262</f>
        <v>93049.98</v>
      </c>
      <c r="E1266" s="2">
        <v>0</v>
      </c>
      <c r="F1266" s="2">
        <v>0</v>
      </c>
      <c r="G1266" s="3">
        <f t="shared" si="38"/>
        <v>66091.660799999998</v>
      </c>
      <c r="H1266" s="3">
        <f t="shared" si="41"/>
        <v>0.430000000007567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36031.550000000003</v>
      </c>
      <c r="D1278" s="2">
        <f>BILANCA!E274</f>
        <v>8719.0300000000007</v>
      </c>
      <c r="E1278" s="2">
        <v>0</v>
      </c>
      <c r="F1278" s="2">
        <v>0</v>
      </c>
      <c r="G1278" s="3">
        <f t="shared" si="38"/>
        <v>14329.855480000002</v>
      </c>
      <c r="H1278" s="3">
        <f t="shared" si="41"/>
        <v>0.47999999999774445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36031.550000000003</v>
      </c>
      <c r="D1292" s="2">
        <f>BILANCA!E288</f>
        <v>8719.0300000000007</v>
      </c>
      <c r="E1292" s="2">
        <v>0</v>
      </c>
      <c r="F1292" s="2">
        <v>0</v>
      </c>
      <c r="G1292" s="3">
        <f t="shared" si="48"/>
        <v>15078.43002</v>
      </c>
      <c r="H1292" s="3">
        <f t="shared" si="49"/>
        <v>0.47999999999774445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189106.84</v>
      </c>
      <c r="D1305" s="2">
        <f>BILANCA!E302</f>
        <v>106108.22</v>
      </c>
      <c r="E1305" s="2">
        <v>0</v>
      </c>
      <c r="F1305" s="2">
        <v>0</v>
      </c>
      <c r="G1305" s="3">
        <f t="shared" si="38"/>
        <v>118390.3676</v>
      </c>
      <c r="H1305" s="3">
        <f t="shared" si="41"/>
        <v>0.38000000000465661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4417.25</v>
      </c>
      <c r="D1311" s="2">
        <f>BILANCA!E308</f>
        <v>6415.6</v>
      </c>
      <c r="E1311" s="2">
        <v>0</v>
      </c>
      <c r="F1311" s="2">
        <v>0</v>
      </c>
      <c r="G1311" s="3">
        <f t="shared" si="52"/>
        <v>5191.7834499999999</v>
      </c>
      <c r="H1311" s="3">
        <f t="shared" si="41"/>
        <v>0.6499999999996362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1178.43</v>
      </c>
      <c r="D1312" s="2">
        <f>BILANCA!E309</f>
        <v>89.8</v>
      </c>
      <c r="E1312" s="2">
        <v>0</v>
      </c>
      <c r="F1312" s="2">
        <v>0</v>
      </c>
      <c r="G1312" s="3">
        <f t="shared" si="52"/>
        <v>410.12506000000002</v>
      </c>
      <c r="H1312" s="3">
        <f t="shared" si="41"/>
        <v>0.63000000000006651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443.01</v>
      </c>
      <c r="D1314" s="2">
        <f>BILANCA!E311</f>
        <v>0</v>
      </c>
      <c r="E1314" s="2">
        <v>0</v>
      </c>
      <c r="F1314" s="2">
        <v>0</v>
      </c>
      <c r="G1314" s="3">
        <f t="shared" si="52"/>
        <v>134.67504</v>
      </c>
      <c r="H1314" s="3">
        <f t="shared" si="41"/>
        <v>9.9999999999909051E-3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122817.72</v>
      </c>
      <c r="D1338" s="2">
        <f>BILANCA!E335</f>
        <v>64581.14</v>
      </c>
      <c r="E1338" s="2">
        <v>0</v>
      </c>
      <c r="F1338" s="2">
        <v>0</v>
      </c>
      <c r="G1338" s="3">
        <f t="shared" si="52"/>
        <v>82649.440000000002</v>
      </c>
      <c r="H1338" s="3">
        <f t="shared" si="41"/>
        <v>0.41999999999825377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399194.31</v>
      </c>
      <c r="D1339" s="2">
        <f>BILANCA!E336</f>
        <v>427445.16</v>
      </c>
      <c r="E1339" s="2">
        <v>0</v>
      </c>
      <c r="F1339" s="2">
        <v>0</v>
      </c>
      <c r="G1339" s="3">
        <f t="shared" si="52"/>
        <v>412593.84327000001</v>
      </c>
      <c r="H1339" s="3">
        <f t="shared" si="41"/>
        <v>0.46999999997206032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25330</v>
      </c>
      <c r="D1342" s="2">
        <f>BILANCA!E339</f>
        <v>3598.29</v>
      </c>
      <c r="E1342" s="2">
        <v>0</v>
      </c>
      <c r="F1342" s="2">
        <v>0</v>
      </c>
      <c r="G1342" s="3">
        <f t="shared" si="52"/>
        <v>10798.824560000001</v>
      </c>
      <c r="H1342" s="3">
        <f t="shared" si="41"/>
        <v>0.28999999999996362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16500</v>
      </c>
      <c r="E1370" s="2">
        <v>0</v>
      </c>
      <c r="F1370" s="2">
        <v>0</v>
      </c>
      <c r="G1370" s="3">
        <f t="shared" si="57"/>
        <v>11880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2126.29</v>
      </c>
      <c r="D1383" s="2">
        <f>BILANCA!E380</f>
        <v>2315.31</v>
      </c>
      <c r="E1383" s="2">
        <v>0</v>
      </c>
      <c r="F1383" s="2">
        <v>0</v>
      </c>
      <c r="G1383" s="3">
        <f t="shared" si="59"/>
        <v>2520.3274300000003</v>
      </c>
      <c r="H1383" s="3">
        <f t="shared" si="60"/>
        <v>0.59999999999990905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4597270.99</v>
      </c>
      <c r="D1510" s="2">
        <f>'RAS-funkcijski'!E114</f>
        <v>5686458.9699999997</v>
      </c>
      <c r="E1510" s="2">
        <v>0</v>
      </c>
      <c r="F1510" s="2">
        <v>0</v>
      </c>
      <c r="G1510" s="3">
        <f t="shared" si="52"/>
        <v>1756720.7823000001</v>
      </c>
      <c r="H1510" s="3">
        <f t="shared" si="63"/>
        <v>4.0000000037252903E-2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4413142.49</v>
      </c>
      <c r="D1511" s="2">
        <f>'RAS-funkcijski'!E115</f>
        <v>5493891.6399999997</v>
      </c>
      <c r="E1511" s="2">
        <v>0</v>
      </c>
      <c r="F1511" s="2">
        <v>0</v>
      </c>
      <c r="G1511" s="3">
        <f t="shared" si="52"/>
        <v>1709502.7604700001</v>
      </c>
      <c r="H1511" s="3">
        <f t="shared" si="63"/>
        <v>0.85000000055879354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4413142.49</v>
      </c>
      <c r="D1512" s="2">
        <f>'RAS-funkcijski'!E116</f>
        <v>5493891.6399999997</v>
      </c>
      <c r="E1512" s="2">
        <v>0</v>
      </c>
      <c r="F1512" s="2">
        <v>0</v>
      </c>
      <c r="G1512" s="3">
        <f t="shared" si="52"/>
        <v>1724903.68624</v>
      </c>
      <c r="H1512" s="3">
        <f t="shared" si="63"/>
        <v>0.85000000055879354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184128.5</v>
      </c>
      <c r="D1522" s="2">
        <f>'RAS-funkcijski'!E126</f>
        <v>192567.33</v>
      </c>
      <c r="E1522" s="2">
        <v>0</v>
      </c>
      <c r="F1522" s="2">
        <v>0</v>
      </c>
      <c r="G1522" s="3">
        <f t="shared" si="52"/>
        <v>69450.105519999997</v>
      </c>
      <c r="H1522" s="3">
        <f t="shared" si="63"/>
        <v>0.82999999998719431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4597270.99</v>
      </c>
      <c r="D1537" s="14">
        <f>'RAS-funkcijski'!E141</f>
        <v>5686458.9699999997</v>
      </c>
      <c r="E1537" s="14">
        <v>0</v>
      </c>
      <c r="F1537" s="14">
        <v>0</v>
      </c>
      <c r="G1537" s="15">
        <f t="shared" si="52"/>
        <v>2187915.8834100002</v>
      </c>
      <c r="H1537" s="15">
        <f t="shared" si="63"/>
        <v>4.0000000037252903E-2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65369.05</v>
      </c>
      <c r="E1538" s="7">
        <v>0</v>
      </c>
      <c r="F1538" s="7">
        <v>0</v>
      </c>
      <c r="G1538" s="8">
        <f t="shared" si="52"/>
        <v>130.7381</v>
      </c>
      <c r="H1538" s="8">
        <f t="shared" si="63"/>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65369.05</v>
      </c>
      <c r="E1539" s="2">
        <v>0</v>
      </c>
      <c r="F1539" s="2">
        <v>0</v>
      </c>
      <c r="G1539" s="3">
        <f t="shared" si="52"/>
        <v>261.47620000000001</v>
      </c>
      <c r="H1539" s="3">
        <f t="shared" si="63"/>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65369.05</v>
      </c>
      <c r="E1540" s="2">
        <v>0</v>
      </c>
      <c r="F1540" s="2">
        <v>0</v>
      </c>
      <c r="G1540" s="3">
        <f t="shared" si="52"/>
        <v>392.21430000000004</v>
      </c>
      <c r="H1540" s="3">
        <f t="shared" si="63"/>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65369.05</v>
      </c>
      <c r="E1541" s="2">
        <v>0</v>
      </c>
      <c r="F1541" s="2">
        <v>0</v>
      </c>
      <c r="G1541" s="3">
        <f t="shared" si="52"/>
        <v>522.95240000000001</v>
      </c>
      <c r="H1541" s="3">
        <f t="shared" si="63"/>
        <v>5.0000000002910383E-2</v>
      </c>
      <c r="I1541" s="11">
        <f t="shared" ref="I1541:I1546" si="64">G1541*H1541</f>
        <v>26.147620001521993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426650.6</v>
      </c>
      <c r="D1582" s="7"/>
      <c r="E1582" s="7">
        <v>0</v>
      </c>
      <c r="F1582" s="7">
        <v>0</v>
      </c>
      <c r="G1582" s="8">
        <f t="shared" ref="G1582:G1686" si="70">B1582/1000*C1582</f>
        <v>426.6506</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5789822.2700000005</v>
      </c>
      <c r="D1583" s="2">
        <v>0</v>
      </c>
      <c r="E1583" s="2">
        <v>0</v>
      </c>
      <c r="F1583" s="2">
        <v>0</v>
      </c>
      <c r="G1583" s="3">
        <f t="shared" si="70"/>
        <v>11579.644540000001</v>
      </c>
      <c r="H1583" s="3">
        <f t="shared" si="71"/>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5547623.7400000002</v>
      </c>
      <c r="D1585" s="2">
        <v>0</v>
      </c>
      <c r="E1585" s="2">
        <v>0</v>
      </c>
      <c r="F1585" s="2">
        <v>0</v>
      </c>
      <c r="G1585" s="3">
        <f t="shared" si="70"/>
        <v>22190.49496</v>
      </c>
      <c r="H1585" s="3">
        <f t="shared" si="71"/>
        <v>0.25999999977648258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4501373.82</v>
      </c>
      <c r="D1586" s="2">
        <v>0</v>
      </c>
      <c r="E1586" s="2">
        <v>0</v>
      </c>
      <c r="F1586" s="2">
        <v>0</v>
      </c>
      <c r="G1586" s="3">
        <f t="shared" si="70"/>
        <v>22506.869100000004</v>
      </c>
      <c r="H1586" s="3">
        <f t="shared" si="71"/>
        <v>0.17999999970197678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1046079.92</v>
      </c>
      <c r="D1587" s="2">
        <v>0</v>
      </c>
      <c r="E1587" s="2">
        <v>0</v>
      </c>
      <c r="F1587" s="2">
        <v>0</v>
      </c>
      <c r="G1587" s="3">
        <f t="shared" si="70"/>
        <v>6276.4795200000008</v>
      </c>
      <c r="H1587" s="3">
        <f t="shared" si="71"/>
        <v>7.9999999958090484E-2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170</v>
      </c>
      <c r="D1593" s="2">
        <v>0</v>
      </c>
      <c r="E1593" s="2">
        <v>0</v>
      </c>
      <c r="F1593" s="2">
        <v>0</v>
      </c>
      <c r="G1593" s="3">
        <f t="shared" si="70"/>
        <v>2.04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163805.63</v>
      </c>
      <c r="D1594" s="2">
        <v>0</v>
      </c>
      <c r="E1594" s="2">
        <v>0</v>
      </c>
      <c r="F1594" s="2">
        <v>0</v>
      </c>
      <c r="G1594" s="3">
        <f t="shared" si="70"/>
        <v>2129.4731900000002</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78392.899999999994</v>
      </c>
      <c r="D1601" s="2">
        <v>0</v>
      </c>
      <c r="E1601" s="2">
        <v>0</v>
      </c>
      <c r="F1601" s="2">
        <v>0</v>
      </c>
      <c r="G1601" s="3">
        <f>B1601/1000*C1601</f>
        <v>1567.8579999999999</v>
      </c>
      <c r="H1601" s="3">
        <f>ABS(C1601-ROUND(C1601,0))</f>
        <v>0.10000000000582077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5766614.1100000003</v>
      </c>
      <c r="D1602" s="2">
        <v>0</v>
      </c>
      <c r="E1602" s="2">
        <v>0</v>
      </c>
      <c r="F1602" s="2">
        <v>0</v>
      </c>
      <c r="G1602" s="3">
        <f t="shared" si="70"/>
        <v>121098.89631000001</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5521499.1800000006</v>
      </c>
      <c r="D1604" s="2">
        <v>0</v>
      </c>
      <c r="E1604" s="2">
        <v>0</v>
      </c>
      <c r="F1604" s="2">
        <v>0</v>
      </c>
      <c r="G1604" s="3">
        <f t="shared" si="70"/>
        <v>126994.48114000002</v>
      </c>
      <c r="H1604" s="3">
        <f t="shared" si="71"/>
        <v>0.18000000063329935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4457024.24</v>
      </c>
      <c r="D1605" s="2">
        <v>0</v>
      </c>
      <c r="E1605" s="2">
        <v>0</v>
      </c>
      <c r="F1605" s="2">
        <v>0</v>
      </c>
      <c r="G1605" s="3">
        <f t="shared" si="70"/>
        <v>106968.58176</v>
      </c>
      <c r="H1605" s="3">
        <f t="shared" si="71"/>
        <v>0.24000000022351742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1062178.6499999999</v>
      </c>
      <c r="D1606" s="2">
        <v>0</v>
      </c>
      <c r="E1606" s="2">
        <v>0</v>
      </c>
      <c r="F1606" s="2">
        <v>0</v>
      </c>
      <c r="G1606" s="3">
        <f t="shared" si="70"/>
        <v>26554.466249999998</v>
      </c>
      <c r="H1606" s="3">
        <f t="shared" si="71"/>
        <v>0.35000000009313226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2296.29</v>
      </c>
      <c r="D1612" s="2">
        <v>0</v>
      </c>
      <c r="E1612" s="2">
        <v>0</v>
      </c>
      <c r="F1612" s="2">
        <v>0</v>
      </c>
      <c r="G1612" s="3">
        <f t="shared" si="70"/>
        <v>71.184989999999999</v>
      </c>
      <c r="H1612" s="3">
        <f t="shared" si="71"/>
        <v>0.28999999999996362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185537.34</v>
      </c>
      <c r="D1613" s="2">
        <v>0</v>
      </c>
      <c r="E1613" s="2">
        <v>0</v>
      </c>
      <c r="F1613" s="2">
        <v>0</v>
      </c>
      <c r="G1613" s="3">
        <f t="shared" si="70"/>
        <v>5937.19488</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59577.59</v>
      </c>
      <c r="D1620" s="2">
        <v>0</v>
      </c>
      <c r="E1620" s="2">
        <v>0</v>
      </c>
      <c r="F1620" s="2">
        <v>0</v>
      </c>
      <c r="G1620" s="3">
        <f>B1620/1000*C1620</f>
        <v>2323.52601</v>
      </c>
      <c r="H1620" s="3">
        <f>ABS(C1620-ROUND(C1620,0))</f>
        <v>0.41000000000349246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449858.75999999978</v>
      </c>
      <c r="D1621" s="2">
        <v>0</v>
      </c>
      <c r="E1621" s="2">
        <v>0</v>
      </c>
      <c r="F1621" s="2">
        <v>0</v>
      </c>
      <c r="G1621" s="3">
        <f t="shared" si="70"/>
        <v>17994.350399999992</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449858.75999999995</v>
      </c>
      <c r="D1681" s="2">
        <v>0</v>
      </c>
      <c r="E1681" s="2">
        <v>0</v>
      </c>
      <c r="F1681" s="2">
        <v>0</v>
      </c>
      <c r="G1681" s="3">
        <f t="shared" si="70"/>
        <v>44985.875999999997</v>
      </c>
      <c r="H1681" s="3">
        <f t="shared" si="71"/>
        <v>0.24000000004889444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427445.16</v>
      </c>
      <c r="D1683" s="2">
        <v>0</v>
      </c>
      <c r="E1683" s="2">
        <v>0</v>
      </c>
      <c r="F1683" s="2">
        <v>0</v>
      </c>
      <c r="G1683" s="3">
        <f t="shared" si="70"/>
        <v>43599.406319999995</v>
      </c>
      <c r="H1683" s="3">
        <f t="shared" si="71"/>
        <v>0.15999999997438863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3598.29</v>
      </c>
      <c r="D1684" s="2">
        <v>0</v>
      </c>
      <c r="E1684" s="2">
        <v>0</v>
      </c>
      <c r="F1684" s="2">
        <v>0</v>
      </c>
      <c r="G1684" s="3">
        <f t="shared" si="70"/>
        <v>370.62386999999995</v>
      </c>
      <c r="H1684" s="3">
        <f t="shared" si="71"/>
        <v>0.28999999999996362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18815.310000000001</v>
      </c>
      <c r="D1686" s="14">
        <v>0</v>
      </c>
      <c r="E1686" s="14">
        <v>0</v>
      </c>
      <c r="F1686" s="14">
        <v>0</v>
      </c>
      <c r="G1686" s="15">
        <f t="shared" si="70"/>
        <v>1975.6075500000002</v>
      </c>
      <c r="H1686" s="15">
        <f t="shared" si="71"/>
        <v>0.31000000000130967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40998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4415553.72</v>
      </c>
      <c r="I17" s="275">
        <f>'PR-RAS'!E6</f>
        <v>5614717.9500000002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4534397.6399999997</v>
      </c>
      <c r="I18" s="275">
        <f>'PR-RAS'!E152</f>
        <v>5522653.3400000008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213684.50999999954</v>
      </c>
      <c r="I20" s="275">
        <f>'PR-RAS'!E650</f>
        <v>297983.93000000052</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826398.59999999986</v>
      </c>
      <c r="I22" s="275">
        <f>BILANCA!E7</f>
        <v>924835.18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248997.63999999998</v>
      </c>
      <c r="I23" s="275">
        <f>BILANCA!E69</f>
        <v>160593.85999999999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426650.6</v>
      </c>
      <c r="I24" s="275">
        <f>BILANCA!E177</f>
        <v>449858.76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648745.64</v>
      </c>
      <c r="I25" s="275">
        <f>BILANCA!E251</f>
        <v>635570.28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4597270.99</v>
      </c>
      <c r="I30" s="275">
        <f>'RAS-funkcijski'!E114</f>
        <v>5686458.9699999997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4597270.99</v>
      </c>
      <c r="I31" s="275">
        <f>'RAS-funkcijski'!E141</f>
        <v>5686458.9699999997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65369.05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426650.6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449858.75999999978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449858.75999999995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C663" sqref="C66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4415553.72</v>
      </c>
      <c r="E6" s="60">
        <f>E7+E43+E49+E82+E106+E125+E134+E140</f>
        <v>5614717.9500000002</v>
      </c>
      <c r="F6" s="45">
        <f t="shared" ref="F6:F132" si="0">IF(D6&lt;&gt;0,IF(E6/D6&gt;=100,"&gt;&gt;100",E6/D6*100),"-")</f>
        <v>127.15773164684769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33285</v>
      </c>
      <c r="E49" s="60">
        <f>E50+E53+E58+E61+E64+E68+E71+E74+E77</f>
        <v>28396.1</v>
      </c>
      <c r="F49" s="45">
        <f t="shared" si="0"/>
        <v>85.312002403485053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19126.599999999999</v>
      </c>
      <c r="E68" s="60">
        <f t="shared" si="11"/>
        <v>12298.1</v>
      </c>
      <c r="F68" s="45">
        <f t="shared" si="0"/>
        <v>64.298411636150703</v>
      </c>
    </row>
    <row r="69" spans="1:6" ht="12.75" customHeight="1" x14ac:dyDescent="0.2">
      <c r="A69" s="63" t="s">
        <v>141</v>
      </c>
      <c r="B69" s="64" t="s">
        <v>142</v>
      </c>
      <c r="C69" s="247" t="s">
        <v>141</v>
      </c>
      <c r="D69" s="194">
        <v>19126.599999999999</v>
      </c>
      <c r="E69" s="194">
        <v>12298.1</v>
      </c>
      <c r="F69" s="45">
        <f t="shared" si="0"/>
        <v>64.298411636150703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14158.4</v>
      </c>
      <c r="E74" s="60">
        <f t="shared" si="13"/>
        <v>16098</v>
      </c>
      <c r="F74" s="45">
        <f t="shared" si="0"/>
        <v>113.69928805514749</v>
      </c>
    </row>
    <row r="75" spans="1:6" ht="12.75" customHeight="1" x14ac:dyDescent="0.2">
      <c r="A75" s="63" t="s">
        <v>153</v>
      </c>
      <c r="B75" s="65" t="s">
        <v>154</v>
      </c>
      <c r="C75" s="247" t="s">
        <v>153</v>
      </c>
      <c r="D75" s="194">
        <v>14158.4</v>
      </c>
      <c r="E75" s="194">
        <v>16098</v>
      </c>
      <c r="F75" s="45">
        <f t="shared" si="0"/>
        <v>113.69928805514749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1598.5</v>
      </c>
      <c r="E82" s="60">
        <f t="shared" si="15"/>
        <v>1047.3599999999999</v>
      </c>
      <c r="F82" s="45">
        <f t="shared" si="0"/>
        <v>65.521426337191116</v>
      </c>
    </row>
    <row r="83" spans="1:6" ht="12.75" customHeight="1" x14ac:dyDescent="0.2">
      <c r="A83" s="63">
        <v>641</v>
      </c>
      <c r="B83" s="64" t="s">
        <v>169</v>
      </c>
      <c r="C83" s="247" t="s">
        <v>170</v>
      </c>
      <c r="D83" s="60">
        <f t="shared" ref="D83:E83" si="16">SUM(D84:D90)</f>
        <v>1598.5</v>
      </c>
      <c r="E83" s="60">
        <f t="shared" si="16"/>
        <v>1047.3599999999999</v>
      </c>
      <c r="F83" s="45">
        <f t="shared" si="0"/>
        <v>65.521426337191116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1598.5</v>
      </c>
      <c r="E85" s="194">
        <v>1047.3599999999999</v>
      </c>
      <c r="F85" s="45">
        <f t="shared" si="0"/>
        <v>65.521426337191116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410295.48</v>
      </c>
      <c r="E106" s="60">
        <f>E107+E112+E120+E124</f>
        <v>467657.32</v>
      </c>
      <c r="F106" s="45">
        <f t="shared" si="0"/>
        <v>113.9806170908829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410295.48</v>
      </c>
      <c r="E112" s="60">
        <f t="shared" si="20"/>
        <v>467657.32</v>
      </c>
      <c r="F112" s="45">
        <f t="shared" si="0"/>
        <v>113.9806170908829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410295.48</v>
      </c>
      <c r="E117" s="194">
        <v>467657.32</v>
      </c>
      <c r="F117" s="45">
        <f t="shared" si="0"/>
        <v>113.9806170908829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16325.18</v>
      </c>
      <c r="E125" s="60">
        <f t="shared" si="22"/>
        <v>12220.18</v>
      </c>
      <c r="F125" s="45">
        <f t="shared" si="0"/>
        <v>74.854794862905038</v>
      </c>
    </row>
    <row r="126" spans="1:6" ht="12.75" customHeight="1" x14ac:dyDescent="0.2">
      <c r="A126" s="63">
        <v>661</v>
      </c>
      <c r="B126" s="65" t="s">
        <v>255</v>
      </c>
      <c r="C126" s="247" t="s">
        <v>256</v>
      </c>
      <c r="D126" s="60">
        <f t="shared" ref="D126:E126" si="23">SUM(D127:D128)</f>
        <v>11325.18</v>
      </c>
      <c r="E126" s="60">
        <f t="shared" si="23"/>
        <v>12220.18</v>
      </c>
      <c r="F126" s="45">
        <f t="shared" si="0"/>
        <v>107.90274415064485</v>
      </c>
    </row>
    <row r="127" spans="1:6" ht="12.75" customHeight="1" x14ac:dyDescent="0.2">
      <c r="A127" s="63">
        <v>6614</v>
      </c>
      <c r="B127" s="65" t="s">
        <v>257</v>
      </c>
      <c r="C127" s="247" t="s">
        <v>258</v>
      </c>
      <c r="D127" s="194">
        <v>11325.18</v>
      </c>
      <c r="E127" s="194">
        <v>12220.18</v>
      </c>
      <c r="F127" s="45">
        <f t="shared" si="0"/>
        <v>107.90274415064485</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5000</v>
      </c>
      <c r="E129" s="60">
        <f t="shared" si="24"/>
        <v>0</v>
      </c>
      <c r="F129" s="45">
        <f t="shared" si="0"/>
        <v>0</v>
      </c>
    </row>
    <row r="130" spans="1:6" ht="12.75" customHeight="1" x14ac:dyDescent="0.2">
      <c r="A130" s="63">
        <v>6631</v>
      </c>
      <c r="B130" s="65" t="s">
        <v>263</v>
      </c>
      <c r="C130" s="247" t="s">
        <v>264</v>
      </c>
      <c r="D130" s="194">
        <v>5000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3954049.56</v>
      </c>
      <c r="E134" s="60">
        <f t="shared" si="25"/>
        <v>5105396.99</v>
      </c>
      <c r="F134" s="45">
        <f t="shared" ref="F134:F229" si="26">IF(D134&lt;&gt;0,IF(E134/D134&gt;=100,"&gt;&gt;100",E134/D134*100),"-")</f>
        <v>129.11818409276589</v>
      </c>
    </row>
    <row r="135" spans="1:6" ht="24" x14ac:dyDescent="0.2">
      <c r="A135" s="63">
        <v>671</v>
      </c>
      <c r="B135" s="182" t="s">
        <v>273</v>
      </c>
      <c r="C135" s="247" t="s">
        <v>274</v>
      </c>
      <c r="D135" s="60">
        <f t="shared" ref="D135:E135" si="27">SUM(D136:D138)</f>
        <v>3954049.56</v>
      </c>
      <c r="E135" s="60">
        <f t="shared" si="27"/>
        <v>5105396.99</v>
      </c>
      <c r="F135" s="45">
        <f t="shared" si="26"/>
        <v>129.11818409276589</v>
      </c>
    </row>
    <row r="136" spans="1:6" ht="12.75" customHeight="1" x14ac:dyDescent="0.2">
      <c r="A136" s="63">
        <v>6711</v>
      </c>
      <c r="B136" s="65" t="s">
        <v>275</v>
      </c>
      <c r="C136" s="247" t="s">
        <v>276</v>
      </c>
      <c r="D136" s="194">
        <v>3954049.56</v>
      </c>
      <c r="E136" s="194">
        <v>4541598.9400000004</v>
      </c>
      <c r="F136" s="45">
        <f t="shared" si="26"/>
        <v>114.85943388124858</v>
      </c>
    </row>
    <row r="137" spans="1:6" ht="24" x14ac:dyDescent="0.2">
      <c r="A137" s="63">
        <v>6712</v>
      </c>
      <c r="B137" s="182" t="s">
        <v>277</v>
      </c>
      <c r="C137" s="247" t="s">
        <v>278</v>
      </c>
      <c r="D137" s="194">
        <v>0</v>
      </c>
      <c r="E137" s="194">
        <v>563798.05000000005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4534397.6399999997</v>
      </c>
      <c r="E152" s="60">
        <f>E153+E164+E202+E221+E230+E262+E273</f>
        <v>5522653.3400000008</v>
      </c>
      <c r="F152" s="45">
        <f t="shared" si="26"/>
        <v>121.79464128337895</v>
      </c>
    </row>
    <row r="153" spans="1:6" ht="12.75" customHeight="1" x14ac:dyDescent="0.2">
      <c r="A153" s="63">
        <v>31</v>
      </c>
      <c r="B153" s="64" t="s">
        <v>308</v>
      </c>
      <c r="C153" s="247" t="s">
        <v>309</v>
      </c>
      <c r="D153" s="60">
        <f t="shared" ref="D153:E153" si="30">D154+D159+D160</f>
        <v>3867081.44</v>
      </c>
      <c r="E153" s="60">
        <f t="shared" si="30"/>
        <v>4467251.04</v>
      </c>
      <c r="F153" s="45">
        <f t="shared" si="26"/>
        <v>115.51996277585505</v>
      </c>
    </row>
    <row r="154" spans="1:6" ht="12.75" customHeight="1" x14ac:dyDescent="0.2">
      <c r="A154" s="63">
        <v>311</v>
      </c>
      <c r="B154" s="64" t="s">
        <v>310</v>
      </c>
      <c r="C154" s="247" t="s">
        <v>311</v>
      </c>
      <c r="D154" s="60">
        <f t="shared" ref="D154:E154" si="31">SUM(D155:D158)</f>
        <v>3109319.7</v>
      </c>
      <c r="E154" s="60">
        <f t="shared" si="31"/>
        <v>3539333</v>
      </c>
      <c r="F154" s="45">
        <f t="shared" si="26"/>
        <v>113.82981942963279</v>
      </c>
    </row>
    <row r="155" spans="1:6" ht="12.75" customHeight="1" x14ac:dyDescent="0.2">
      <c r="A155" s="63">
        <v>3111</v>
      </c>
      <c r="B155" s="64" t="s">
        <v>312</v>
      </c>
      <c r="C155" s="247" t="s">
        <v>313</v>
      </c>
      <c r="D155" s="194">
        <v>3109319.7</v>
      </c>
      <c r="E155" s="194">
        <v>3539333</v>
      </c>
      <c r="F155" s="45">
        <f t="shared" si="26"/>
        <v>113.82981942963279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244582.28</v>
      </c>
      <c r="E159" s="194">
        <v>344072.94</v>
      </c>
      <c r="F159" s="45">
        <f t="shared" si="26"/>
        <v>140.67778745050541</v>
      </c>
    </row>
    <row r="160" spans="1:6" ht="12.75" customHeight="1" x14ac:dyDescent="0.2">
      <c r="A160" s="63">
        <v>313</v>
      </c>
      <c r="B160" s="65" t="s">
        <v>322</v>
      </c>
      <c r="C160" s="247" t="s">
        <v>323</v>
      </c>
      <c r="D160" s="60">
        <f t="shared" ref="D160:E160" si="32">SUM(D161:D163)</f>
        <v>513179.46</v>
      </c>
      <c r="E160" s="60">
        <f t="shared" si="32"/>
        <v>583845.1</v>
      </c>
      <c r="F160" s="45">
        <f t="shared" si="26"/>
        <v>113.77016141682677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513179.46</v>
      </c>
      <c r="E162" s="194">
        <v>583845.1</v>
      </c>
      <c r="F162" s="45">
        <f t="shared" si="26"/>
        <v>113.77016141682677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667266.02</v>
      </c>
      <c r="E164" s="60">
        <f>E165+E170+E178+E188+E189+E194</f>
        <v>1055396.3600000001</v>
      </c>
      <c r="F164" s="45">
        <f t="shared" si="26"/>
        <v>158.16725689103725</v>
      </c>
    </row>
    <row r="165" spans="1:6" ht="12.75" customHeight="1" x14ac:dyDescent="0.2">
      <c r="A165" s="63">
        <v>321</v>
      </c>
      <c r="B165" s="64" t="s">
        <v>332</v>
      </c>
      <c r="C165" s="247" t="s">
        <v>333</v>
      </c>
      <c r="D165" s="60">
        <f t="shared" ref="D165:E165" si="33">SUM(D166:D169)</f>
        <v>86308.290000000008</v>
      </c>
      <c r="E165" s="60">
        <f t="shared" si="33"/>
        <v>116686.18000000001</v>
      </c>
      <c r="F165" s="45">
        <f t="shared" si="26"/>
        <v>135.19695500860925</v>
      </c>
    </row>
    <row r="166" spans="1:6" ht="12.75" customHeight="1" x14ac:dyDescent="0.2">
      <c r="A166" s="63">
        <v>3211</v>
      </c>
      <c r="B166" s="64" t="s">
        <v>334</v>
      </c>
      <c r="C166" s="247" t="s">
        <v>335</v>
      </c>
      <c r="D166" s="194">
        <v>7363.71</v>
      </c>
      <c r="E166" s="194">
        <v>7129.33</v>
      </c>
      <c r="F166" s="45">
        <f t="shared" si="26"/>
        <v>96.817093557459486</v>
      </c>
    </row>
    <row r="167" spans="1:6" ht="12.75" customHeight="1" x14ac:dyDescent="0.2">
      <c r="A167" s="63">
        <v>3212</v>
      </c>
      <c r="B167" s="64" t="s">
        <v>336</v>
      </c>
      <c r="C167" s="247" t="s">
        <v>337</v>
      </c>
      <c r="D167" s="194">
        <v>72848.820000000007</v>
      </c>
      <c r="E167" s="194">
        <v>79597.600000000006</v>
      </c>
      <c r="F167" s="45">
        <f t="shared" si="26"/>
        <v>109.26408965855589</v>
      </c>
    </row>
    <row r="168" spans="1:6" ht="12.75" customHeight="1" x14ac:dyDescent="0.2">
      <c r="A168" s="63">
        <v>3213</v>
      </c>
      <c r="B168" s="64" t="s">
        <v>338</v>
      </c>
      <c r="C168" s="247" t="s">
        <v>339</v>
      </c>
      <c r="D168" s="194">
        <v>6095.76</v>
      </c>
      <c r="E168" s="194">
        <v>29959.25</v>
      </c>
      <c r="F168" s="45">
        <f t="shared" si="26"/>
        <v>491.47686260613932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418718.64</v>
      </c>
      <c r="E170" s="60">
        <f t="shared" si="34"/>
        <v>425152.4</v>
      </c>
      <c r="F170" s="45">
        <f t="shared" si="26"/>
        <v>101.53653536895324</v>
      </c>
    </row>
    <row r="171" spans="1:6" ht="12.75" customHeight="1" x14ac:dyDescent="0.2">
      <c r="A171" s="63">
        <v>3221</v>
      </c>
      <c r="B171" s="64" t="s">
        <v>344</v>
      </c>
      <c r="C171" s="247" t="s">
        <v>345</v>
      </c>
      <c r="D171" s="194">
        <v>81124.160000000003</v>
      </c>
      <c r="E171" s="194">
        <v>100577.42</v>
      </c>
      <c r="F171" s="45">
        <f t="shared" si="26"/>
        <v>123.97961347149851</v>
      </c>
    </row>
    <row r="172" spans="1:6" ht="12.75" customHeight="1" x14ac:dyDescent="0.2">
      <c r="A172" s="63">
        <v>3222</v>
      </c>
      <c r="B172" s="64" t="s">
        <v>346</v>
      </c>
      <c r="C172" s="247" t="s">
        <v>347</v>
      </c>
      <c r="D172" s="194">
        <v>184128.5</v>
      </c>
      <c r="E172" s="194">
        <v>192567.33</v>
      </c>
      <c r="F172" s="45">
        <f t="shared" si="26"/>
        <v>104.58311994069358</v>
      </c>
    </row>
    <row r="173" spans="1:6" ht="12.75" customHeight="1" x14ac:dyDescent="0.2">
      <c r="A173" s="63">
        <v>3223</v>
      </c>
      <c r="B173" s="65" t="s">
        <v>348</v>
      </c>
      <c r="C173" s="247" t="s">
        <v>349</v>
      </c>
      <c r="D173" s="194">
        <v>71801.05</v>
      </c>
      <c r="E173" s="194">
        <v>81148.639999999999</v>
      </c>
      <c r="F173" s="45">
        <f t="shared" si="26"/>
        <v>113.01873719116919</v>
      </c>
    </row>
    <row r="174" spans="1:6" ht="12.75" customHeight="1" x14ac:dyDescent="0.2">
      <c r="A174" s="63">
        <v>3224</v>
      </c>
      <c r="B174" s="65" t="s">
        <v>350</v>
      </c>
      <c r="C174" s="247" t="s">
        <v>351</v>
      </c>
      <c r="D174" s="194">
        <v>74092.87</v>
      </c>
      <c r="E174" s="194">
        <v>50349.68</v>
      </c>
      <c r="F174" s="45">
        <f t="shared" si="26"/>
        <v>67.954824802980369</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7572.06</v>
      </c>
      <c r="E177" s="194">
        <v>509.33</v>
      </c>
      <c r="F177" s="45">
        <f t="shared" si="26"/>
        <v>6.7264390403668219</v>
      </c>
    </row>
    <row r="178" spans="1:6" ht="12.75" customHeight="1" x14ac:dyDescent="0.2">
      <c r="A178" s="63">
        <v>323</v>
      </c>
      <c r="B178" s="65" t="s">
        <v>358</v>
      </c>
      <c r="C178" s="247" t="s">
        <v>359</v>
      </c>
      <c r="D178" s="60">
        <f t="shared" ref="D178:E178" si="35">SUM(D179:D187)</f>
        <v>116604.22</v>
      </c>
      <c r="E178" s="60">
        <f t="shared" si="35"/>
        <v>470697.49000000005</v>
      </c>
      <c r="F178" s="45">
        <f t="shared" si="26"/>
        <v>403.67105924639776</v>
      </c>
    </row>
    <row r="179" spans="1:6" ht="12.75" customHeight="1" x14ac:dyDescent="0.2">
      <c r="A179" s="63">
        <v>3231</v>
      </c>
      <c r="B179" s="65" t="s">
        <v>360</v>
      </c>
      <c r="C179" s="247" t="s">
        <v>361</v>
      </c>
      <c r="D179" s="194">
        <v>10122.77</v>
      </c>
      <c r="E179" s="194">
        <v>14349.14</v>
      </c>
      <c r="F179" s="45">
        <f t="shared" si="26"/>
        <v>141.75112148157075</v>
      </c>
    </row>
    <row r="180" spans="1:6" ht="12.75" customHeight="1" x14ac:dyDescent="0.2">
      <c r="A180" s="63">
        <v>3232</v>
      </c>
      <c r="B180" s="65" t="s">
        <v>362</v>
      </c>
      <c r="C180" s="247" t="s">
        <v>363</v>
      </c>
      <c r="D180" s="194">
        <v>64669.2</v>
      </c>
      <c r="E180" s="194">
        <v>351093.68</v>
      </c>
      <c r="F180" s="45">
        <f t="shared" si="26"/>
        <v>542.90710260835147</v>
      </c>
    </row>
    <row r="181" spans="1:6" ht="12.75" customHeight="1" x14ac:dyDescent="0.2">
      <c r="A181" s="63">
        <v>3233</v>
      </c>
      <c r="B181" s="65" t="s">
        <v>364</v>
      </c>
      <c r="C181" s="247" t="s">
        <v>365</v>
      </c>
      <c r="D181" s="194">
        <v>2225.25</v>
      </c>
      <c r="E181" s="194">
        <v>359.9</v>
      </c>
      <c r="F181" s="45">
        <f t="shared" si="26"/>
        <v>16.173463655769012</v>
      </c>
    </row>
    <row r="182" spans="1:6" ht="12.75" customHeight="1" x14ac:dyDescent="0.2">
      <c r="A182" s="63">
        <v>3234</v>
      </c>
      <c r="B182" s="65" t="s">
        <v>366</v>
      </c>
      <c r="C182" s="247" t="s">
        <v>367</v>
      </c>
      <c r="D182" s="194">
        <v>23099.439999999999</v>
      </c>
      <c r="E182" s="194">
        <v>22406.51</v>
      </c>
      <c r="F182" s="45">
        <f t="shared" si="26"/>
        <v>97.000230308613538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8570.89</v>
      </c>
      <c r="E184" s="194">
        <v>8985.9699999999993</v>
      </c>
      <c r="F184" s="45">
        <f t="shared" si="26"/>
        <v>104.84290429581992</v>
      </c>
    </row>
    <row r="185" spans="1:6" ht="12.75" customHeight="1" x14ac:dyDescent="0.2">
      <c r="A185" s="63">
        <v>3237</v>
      </c>
      <c r="B185" s="64" t="s">
        <v>372</v>
      </c>
      <c r="C185" s="247" t="s">
        <v>373</v>
      </c>
      <c r="D185" s="194">
        <v>6199.17</v>
      </c>
      <c r="E185" s="194">
        <v>70544.83</v>
      </c>
      <c r="F185" s="45">
        <f t="shared" si="26"/>
        <v>1137.9721801466972</v>
      </c>
    </row>
    <row r="186" spans="1:6" ht="12.75" customHeight="1" x14ac:dyDescent="0.2">
      <c r="A186" s="63">
        <v>3238</v>
      </c>
      <c r="B186" s="64" t="s">
        <v>374</v>
      </c>
      <c r="C186" s="247" t="s">
        <v>375</v>
      </c>
      <c r="D186" s="194">
        <v>1717.5</v>
      </c>
      <c r="E186" s="194">
        <v>2957.46</v>
      </c>
      <c r="F186" s="45">
        <f t="shared" si="26"/>
        <v>172.19563318777293</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45634.869999999995</v>
      </c>
      <c r="E194" s="60">
        <f t="shared" si="36"/>
        <v>42860.29</v>
      </c>
      <c r="F194" s="45">
        <f t="shared" si="26"/>
        <v>93.920044036501054</v>
      </c>
    </row>
    <row r="195" spans="1:6" ht="12.75" customHeight="1" x14ac:dyDescent="0.2">
      <c r="A195" s="63">
        <v>3291</v>
      </c>
      <c r="B195" s="183" t="s">
        <v>392</v>
      </c>
      <c r="C195" s="247" t="s">
        <v>393</v>
      </c>
      <c r="D195" s="194">
        <v>15103.07</v>
      </c>
      <c r="E195" s="194">
        <v>19956.439999999999</v>
      </c>
      <c r="F195" s="45">
        <f t="shared" si="26"/>
        <v>132.13498977360231</v>
      </c>
    </row>
    <row r="196" spans="1:6" ht="12.75" customHeight="1" x14ac:dyDescent="0.2">
      <c r="A196" s="63">
        <v>3292</v>
      </c>
      <c r="B196" s="64" t="s">
        <v>394</v>
      </c>
      <c r="C196" s="247" t="s">
        <v>395</v>
      </c>
      <c r="D196" s="194">
        <v>21504.13</v>
      </c>
      <c r="E196" s="194">
        <v>12794.32</v>
      </c>
      <c r="F196" s="45">
        <f t="shared" si="26"/>
        <v>59.497036150730111</v>
      </c>
    </row>
    <row r="197" spans="1:6" ht="12.75" customHeight="1" x14ac:dyDescent="0.2">
      <c r="A197" s="63">
        <v>3293</v>
      </c>
      <c r="B197" s="64" t="s">
        <v>396</v>
      </c>
      <c r="C197" s="247" t="s">
        <v>397</v>
      </c>
      <c r="D197" s="194">
        <v>283.95</v>
      </c>
      <c r="E197" s="194">
        <v>936.32</v>
      </c>
      <c r="F197" s="45">
        <f t="shared" si="26"/>
        <v>329.74819510477198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8743.7199999999993</v>
      </c>
      <c r="E199" s="194">
        <v>9173.2099999999991</v>
      </c>
      <c r="F199" s="45">
        <f t="shared" si="26"/>
        <v>104.91198254289935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50.18</v>
      </c>
      <c r="E202" s="60">
        <f t="shared" si="37"/>
        <v>5.94</v>
      </c>
      <c r="F202" s="45">
        <f t="shared" si="26"/>
        <v>11.837385412514948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50.18</v>
      </c>
      <c r="E216" s="60">
        <f t="shared" si="40"/>
        <v>5.94</v>
      </c>
      <c r="F216" s="45">
        <f t="shared" si="26"/>
        <v>11.837385412514948</v>
      </c>
    </row>
    <row r="217" spans="1:6" ht="12.75" customHeight="1" x14ac:dyDescent="0.2">
      <c r="A217" s="63">
        <v>3431</v>
      </c>
      <c r="B217" s="182" t="s">
        <v>436</v>
      </c>
      <c r="C217" s="247" t="s">
        <v>437</v>
      </c>
      <c r="D217" s="194">
        <v>50.18</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5.94</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4534397.6399999997</v>
      </c>
      <c r="E299" s="60">
        <f>E152-E297+E298</f>
        <v>5522653.3400000008</v>
      </c>
      <c r="F299" s="45">
        <f t="shared" si="68"/>
        <v>121.79464128337895</v>
      </c>
    </row>
    <row r="300" spans="1:6" ht="12.75" customHeight="1" x14ac:dyDescent="0.2">
      <c r="A300" s="63" t="s">
        <v>582</v>
      </c>
      <c r="B300" s="64" t="s">
        <v>593</v>
      </c>
      <c r="C300" s="247" t="s">
        <v>594</v>
      </c>
      <c r="D300" s="60">
        <f>IF(D6&gt;=D299,D6-D299,0)</f>
        <v>0</v>
      </c>
      <c r="E300" s="60">
        <f>IF(E6&gt;=E299,E6-E299,0)</f>
        <v>92064.609999999404</v>
      </c>
      <c r="F300" s="45" t="str">
        <f t="shared" si="68"/>
        <v>-</v>
      </c>
    </row>
    <row r="301" spans="1:6" ht="12.75" customHeight="1" x14ac:dyDescent="0.2">
      <c r="A301" s="63" t="s">
        <v>582</v>
      </c>
      <c r="B301" s="64" t="s">
        <v>595</v>
      </c>
      <c r="C301" s="247" t="s">
        <v>596</v>
      </c>
      <c r="D301" s="60">
        <f>IF(D299&gt;=D6,D299-D6,0)</f>
        <v>118843.91999999993</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154172.32</v>
      </c>
      <c r="F303" s="45" t="str">
        <f t="shared" si="68"/>
        <v>-</v>
      </c>
    </row>
    <row r="304" spans="1:6" ht="12.75" customHeight="1" x14ac:dyDescent="0.2">
      <c r="A304" s="63">
        <v>96</v>
      </c>
      <c r="B304" s="220" t="s">
        <v>601</v>
      </c>
      <c r="C304" s="247" t="s">
        <v>602</v>
      </c>
      <c r="D304" s="194">
        <v>36031.550000000003</v>
      </c>
      <c r="E304" s="194">
        <v>8719.0300000000279</v>
      </c>
      <c r="F304" s="45">
        <f t="shared" si="68"/>
        <v>24.198320638440553</v>
      </c>
    </row>
    <row r="305" spans="1:6" ht="12" x14ac:dyDescent="0.2">
      <c r="A305" s="63">
        <v>9661</v>
      </c>
      <c r="B305" s="220" t="s">
        <v>603</v>
      </c>
      <c r="C305" s="247" t="s">
        <v>604</v>
      </c>
      <c r="D305" s="194">
        <v>36031.550000000003</v>
      </c>
      <c r="E305" s="194">
        <v>8719.0300000000279</v>
      </c>
      <c r="F305" s="45">
        <f t="shared" si="68"/>
        <v>24.198320638440553</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62873.350000000006</v>
      </c>
      <c r="E360" s="60">
        <f t="shared" si="86"/>
        <v>163805.63</v>
      </c>
      <c r="F360" s="45">
        <f t="shared" si="72"/>
        <v>260.53268992347313</v>
      </c>
    </row>
    <row r="361" spans="1:6" ht="12.75" customHeight="1" x14ac:dyDescent="0.2">
      <c r="A361" s="63">
        <v>41</v>
      </c>
      <c r="B361" s="64" t="s">
        <v>714</v>
      </c>
      <c r="C361" s="247" t="s">
        <v>715</v>
      </c>
      <c r="D361" s="60">
        <f t="shared" ref="D361:E361" si="87">D362+D366</f>
        <v>0</v>
      </c>
      <c r="E361" s="60">
        <f t="shared" si="87"/>
        <v>1250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1250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1250</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62873.350000000006</v>
      </c>
      <c r="E373" s="60">
        <f t="shared" si="90"/>
        <v>88291.889999999985</v>
      </c>
      <c r="F373" s="45">
        <f t="shared" si="72"/>
        <v>140.42816232950841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62873.350000000006</v>
      </c>
      <c r="E379" s="60">
        <f t="shared" si="92"/>
        <v>88291.889999999985</v>
      </c>
      <c r="F379" s="45">
        <f t="shared" si="72"/>
        <v>140.42816232950841</v>
      </c>
    </row>
    <row r="380" spans="1:6" ht="12.75" customHeight="1" x14ac:dyDescent="0.2">
      <c r="A380" s="63">
        <v>4221</v>
      </c>
      <c r="B380" s="64" t="s">
        <v>648</v>
      </c>
      <c r="C380" s="247" t="s">
        <v>740</v>
      </c>
      <c r="D380" s="194">
        <v>32984.04</v>
      </c>
      <c r="E380" s="194">
        <v>8651.9599999999991</v>
      </c>
      <c r="F380" s="45">
        <f t="shared" si="72"/>
        <v>26.230746749033774</v>
      </c>
    </row>
    <row r="381" spans="1:6" ht="12.75" customHeight="1" x14ac:dyDescent="0.2">
      <c r="A381" s="63">
        <v>4222</v>
      </c>
      <c r="B381" s="64" t="s">
        <v>741</v>
      </c>
      <c r="C381" s="247" t="s">
        <v>742</v>
      </c>
      <c r="D381" s="194">
        <v>2</v>
      </c>
      <c r="E381" s="194"/>
      <c r="F381" s="45">
        <f t="shared" si="72"/>
        <v>0</v>
      </c>
    </row>
    <row r="382" spans="1:6" ht="12.75" customHeight="1" x14ac:dyDescent="0.2">
      <c r="A382" s="63">
        <v>4223</v>
      </c>
      <c r="B382" s="64" t="s">
        <v>652</v>
      </c>
      <c r="C382" s="247" t="s">
        <v>743</v>
      </c>
      <c r="D382" s="194">
        <v>12939.51</v>
      </c>
      <c r="E382" s="194">
        <v>78362.78</v>
      </c>
      <c r="F382" s="45">
        <f t="shared" si="72"/>
        <v>605.60855859302251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857.8</v>
      </c>
      <c r="E384" s="192">
        <v>1277.1500000000001</v>
      </c>
      <c r="F384" s="71">
        <f t="shared" si="72"/>
        <v>148.88668687339708</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16090</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74263.740000000005</v>
      </c>
      <c r="F412" s="45" t="str">
        <f t="shared" si="72"/>
        <v>-</v>
      </c>
    </row>
    <row r="413" spans="1:6" ht="12.75" customHeight="1" x14ac:dyDescent="0.2">
      <c r="A413" s="63">
        <v>451</v>
      </c>
      <c r="B413" s="64" t="s">
        <v>785</v>
      </c>
      <c r="C413" s="247" t="s">
        <v>786</v>
      </c>
      <c r="D413" s="194">
        <v>0</v>
      </c>
      <c r="E413" s="194">
        <v>74263.740000000005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62873.350000000006</v>
      </c>
      <c r="E418" s="60">
        <f t="shared" si="102"/>
        <v>163805.63</v>
      </c>
      <c r="F418" s="45">
        <f t="shared" si="72"/>
        <v>260.53268992347313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31967.24</v>
      </c>
      <c r="E420" s="194">
        <v>72070.59</v>
      </c>
      <c r="F420" s="45">
        <f t="shared" si="72"/>
        <v>225.45139962036131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4415553.72</v>
      </c>
      <c r="E422" s="60">
        <f>E6+E308</f>
        <v>5614717.9500000002</v>
      </c>
      <c r="F422" s="45">
        <f t="shared" si="72"/>
        <v>127.15773164684769</v>
      </c>
    </row>
    <row r="423" spans="1:6" ht="12.75" customHeight="1" x14ac:dyDescent="0.2">
      <c r="A423" s="63" t="s">
        <v>582</v>
      </c>
      <c r="B423" s="64" t="s">
        <v>805</v>
      </c>
      <c r="C423" s="247" t="s">
        <v>806</v>
      </c>
      <c r="D423" s="60">
        <f t="shared" ref="D423:E423" si="103">D299+D360</f>
        <v>4597270.9899999993</v>
      </c>
      <c r="E423" s="60">
        <f t="shared" si="103"/>
        <v>5686458.9700000007</v>
      </c>
      <c r="F423" s="45">
        <f t="shared" si="72"/>
        <v>123.69205518598332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181717.26999999955</v>
      </c>
      <c r="E425" s="60">
        <f t="shared" si="105"/>
        <v>71741.020000000484</v>
      </c>
      <c r="F425" s="45">
        <f t="shared" si="72"/>
        <v>39.479472699540693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31967.24</v>
      </c>
      <c r="E427" s="60">
        <f t="shared" si="107"/>
        <v>226242.91</v>
      </c>
      <c r="F427" s="45">
        <f t="shared" si="72"/>
        <v>707.73363605991631</v>
      </c>
    </row>
    <row r="428" spans="1:6" ht="24" x14ac:dyDescent="0.2">
      <c r="A428" s="249" t="s">
        <v>816</v>
      </c>
      <c r="B428" s="243" t="s">
        <v>817</v>
      </c>
      <c r="C428" s="250" t="s">
        <v>818</v>
      </c>
      <c r="D428" s="81">
        <f t="shared" ref="D428:E428" si="108">D304+D421</f>
        <v>36031.550000000003</v>
      </c>
      <c r="E428" s="81">
        <f t="shared" si="108"/>
        <v>8719.0300000000279</v>
      </c>
      <c r="F428" s="61">
        <f t="shared" si="72"/>
        <v>24.198320638440553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4415553.72</v>
      </c>
      <c r="E643" s="60">
        <f>E422+E430</f>
        <v>5614717.9500000002</v>
      </c>
      <c r="F643" s="45">
        <f t="shared" si="109"/>
        <v>127.15773164684769</v>
      </c>
    </row>
    <row r="644" spans="1:6" ht="12.75" customHeight="1" x14ac:dyDescent="0.2">
      <c r="A644" s="63" t="s">
        <v>582</v>
      </c>
      <c r="B644" s="64" t="s">
        <v>1238</v>
      </c>
      <c r="C644" s="247" t="s">
        <v>1239</v>
      </c>
      <c r="D644" s="60">
        <f>D423+D535</f>
        <v>4597270.9899999993</v>
      </c>
      <c r="E644" s="60">
        <f>E423+E535</f>
        <v>5686458.9700000007</v>
      </c>
      <c r="F644" s="45">
        <f t="shared" si="109"/>
        <v>123.69205518598332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181717.26999999955</v>
      </c>
      <c r="E646" s="60">
        <f t="shared" si="164"/>
        <v>71741.020000000484</v>
      </c>
      <c r="F646" s="45">
        <f t="shared" si="109"/>
        <v>39.479472699540693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31967.24</v>
      </c>
      <c r="E648" s="60">
        <f>IF(E427-E426+E642-E641&gt;=0,E427-E426+E642-E641,0)</f>
        <v>226242.91</v>
      </c>
      <c r="F648" s="45">
        <f t="shared" si="109"/>
        <v>707.73363605991631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213684.50999999954</v>
      </c>
      <c r="E650" s="60">
        <f t="shared" si="166"/>
        <v>297983.93000000052</v>
      </c>
      <c r="F650" s="45">
        <f t="shared" si="109"/>
        <v>139.4504121988071</v>
      </c>
    </row>
    <row r="651" spans="1:6" ht="24" x14ac:dyDescent="0.2">
      <c r="A651" s="249" t="s">
        <v>1252</v>
      </c>
      <c r="B651" s="184" t="s">
        <v>1253</v>
      </c>
      <c r="C651" s="250" t="s">
        <v>1252</v>
      </c>
      <c r="D651" s="196">
        <v>2999.71</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80815.520000000004</v>
      </c>
      <c r="E653" s="194">
        <v>80815.520000000004</v>
      </c>
      <c r="F653" s="45">
        <f t="shared" ref="F653:F740" si="167">IF(D653&lt;&gt;0,IF(E653/D653&gt;=100,"&gt;&gt;100",E653/D653*100),"-")</f>
        <v>100</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80815.520000000004</v>
      </c>
      <c r="E656" s="60">
        <f t="shared" si="168"/>
        <v>80815.520000000004</v>
      </c>
      <c r="F656" s="45">
        <f t="shared" si="167"/>
        <v>100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146</v>
      </c>
      <c r="E658" s="253">
        <v>156</v>
      </c>
      <c r="F658" s="45">
        <f t="shared" si="167"/>
        <v>106.84931506849315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140</v>
      </c>
      <c r="E660" s="253">
        <v>148</v>
      </c>
      <c r="F660" s="45">
        <f t="shared" si="167"/>
        <v>105.71428571428572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19126.599999999999</v>
      </c>
      <c r="E683" s="192">
        <v>12298.1</v>
      </c>
      <c r="F683" s="71">
        <f t="shared" si="167"/>
        <v>64.298411636150703</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14158.4</v>
      </c>
      <c r="E702" s="192">
        <v>16098</v>
      </c>
      <c r="F702" s="71">
        <f t="shared" si="167"/>
        <v>113.69928805514749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410230.48</v>
      </c>
      <c r="E724" s="192">
        <v>462150.62</v>
      </c>
      <c r="F724" s="71">
        <f t="shared" si="167"/>
        <v>112.65633406859482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28160</v>
      </c>
      <c r="E732" s="192">
        <v>30948</v>
      </c>
      <c r="F732" s="71">
        <f t="shared" si="167"/>
        <v>109.90056818181819</v>
      </c>
    </row>
    <row r="733" spans="1:6" ht="12.75" customHeight="1" x14ac:dyDescent="0.2">
      <c r="A733" s="70">
        <v>31215</v>
      </c>
      <c r="B733" s="65" t="s">
        <v>1396</v>
      </c>
      <c r="C733" s="278" t="s">
        <v>1397</v>
      </c>
      <c r="D733" s="192">
        <v>19480</v>
      </c>
      <c r="E733" s="192">
        <v>43859</v>
      </c>
      <c r="F733" s="71">
        <f t="shared" si="167"/>
        <v>225.14887063655033</v>
      </c>
    </row>
    <row r="734" spans="1:6" ht="12.75" customHeight="1" x14ac:dyDescent="0.2">
      <c r="A734" s="70">
        <v>32121</v>
      </c>
      <c r="B734" s="65" t="s">
        <v>1398</v>
      </c>
      <c r="C734" s="278" t="s">
        <v>1399</v>
      </c>
      <c r="D734" s="192">
        <v>72848.820000000007</v>
      </c>
      <c r="E734" s="192">
        <v>78960.479999999996</v>
      </c>
      <c r="F734" s="71">
        <f t="shared" si="167"/>
        <v>108.38951131946955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8570.89</v>
      </c>
      <c r="E736" s="194">
        <v>8985.9699999999993</v>
      </c>
      <c r="F736" s="45">
        <f t="shared" si="167"/>
        <v>104.84290429581992</v>
      </c>
    </row>
    <row r="737" spans="1:6" ht="12.75" customHeight="1" x14ac:dyDescent="0.2">
      <c r="A737" s="63" t="s">
        <v>1404</v>
      </c>
      <c r="B737" s="64" t="s">
        <v>1405</v>
      </c>
      <c r="C737" s="247" t="s">
        <v>1404</v>
      </c>
      <c r="D737" s="194">
        <v>1774.17</v>
      </c>
      <c r="E737" s="194">
        <v>0</v>
      </c>
      <c r="F737" s="45">
        <f t="shared" si="167"/>
        <v>0</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15103.07</v>
      </c>
      <c r="E741" s="192">
        <v>19956.439999999999</v>
      </c>
      <c r="F741" s="71">
        <f t="shared" ref="F741:F1006" si="169">IF(D741&lt;&gt;0,IF(E741/D741&gt;=100,"&gt;&gt;100",E741/D741*100),"-")</f>
        <v>132.13498977360231</v>
      </c>
    </row>
    <row r="742" spans="1:6" ht="12.75" customHeight="1" x14ac:dyDescent="0.2">
      <c r="A742" s="70" t="s">
        <v>1414</v>
      </c>
      <c r="B742" s="65" t="s">
        <v>1415</v>
      </c>
      <c r="C742" s="278" t="s">
        <v>1414</v>
      </c>
      <c r="D742" s="192">
        <v>21504.13</v>
      </c>
      <c r="E742" s="192">
        <v>2503.88</v>
      </c>
      <c r="F742" s="71">
        <f t="shared" si="169"/>
        <v>11.643716811607817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8743.7199999999993</v>
      </c>
      <c r="E744" s="192">
        <v>9012.59</v>
      </c>
      <c r="F744" s="71">
        <f t="shared" si="170"/>
        <v>103.07500697643567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72" sqref="E37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1075396.2399999998</v>
      </c>
      <c r="E6" s="180">
        <f t="shared" si="0"/>
        <v>1085429.04</v>
      </c>
      <c r="F6" s="181">
        <f t="shared" ref="F6:F298" si="1">IF(D6&gt;0,IF(E6/D6&gt;=100,"&gt;&gt;100",E6/D6*100),"-")</f>
        <v>100.93293984364315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826398.59999999986</v>
      </c>
      <c r="E7" s="79">
        <f t="shared" si="2"/>
        <v>924835.18</v>
      </c>
      <c r="F7" s="71">
        <f t="shared" si="1"/>
        <v>111.91151340285428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1294.05</v>
      </c>
      <c r="E8" s="79">
        <f>E9+E10-E11</f>
        <v>2544.0500000000002</v>
      </c>
      <c r="F8" s="71">
        <f t="shared" si="1"/>
        <v>196.59595842509952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1294.05</v>
      </c>
      <c r="E10" s="192">
        <v>2544.0500000000002</v>
      </c>
      <c r="F10" s="71">
        <f t="shared" si="1"/>
        <v>196.59595842509952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825104.54999999981</v>
      </c>
      <c r="E12" s="79">
        <f t="shared" si="3"/>
        <v>922291.13</v>
      </c>
      <c r="F12" s="71">
        <f t="shared" si="1"/>
        <v>111.77869883277218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630353.66</v>
      </c>
      <c r="E13" s="79">
        <f t="shared" si="4"/>
        <v>688157.1100000001</v>
      </c>
      <c r="F13" s="71">
        <f t="shared" si="1"/>
        <v>109.1700030741473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1296601.31</v>
      </c>
      <c r="E15" s="192">
        <v>1370865.05</v>
      </c>
      <c r="F15" s="71">
        <f t="shared" si="1"/>
        <v>105.72756940990595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666247.65</v>
      </c>
      <c r="E18" s="192">
        <v>682707.94</v>
      </c>
      <c r="F18" s="71">
        <f t="shared" si="1"/>
        <v>102.47059633155928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191294.18999999983</v>
      </c>
      <c r="E19" s="79">
        <f t="shared" si="5"/>
        <v>230677.31999999995</v>
      </c>
      <c r="F19" s="71">
        <f t="shared" si="1"/>
        <v>120.58772929799915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457480.51</v>
      </c>
      <c r="E20" s="192">
        <v>497436.92</v>
      </c>
      <c r="F20" s="71">
        <f t="shared" si="1"/>
        <v>108.73401360857973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40786.230000000003</v>
      </c>
      <c r="E21" s="192">
        <v>40786.230000000003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118365.83</v>
      </c>
      <c r="E22" s="192">
        <v>127972.75</v>
      </c>
      <c r="F22" s="71">
        <f t="shared" si="1"/>
        <v>108.11629504900189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51943.95</v>
      </c>
      <c r="E24" s="192">
        <v>53360.01</v>
      </c>
      <c r="F24" s="71">
        <f t="shared" si="1"/>
        <v>102.72613076210031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69074.06</v>
      </c>
      <c r="E25" s="192">
        <v>106386.56</v>
      </c>
      <c r="F25" s="71">
        <f t="shared" si="1"/>
        <v>154.01810752111572</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340814.61</v>
      </c>
      <c r="E26" s="192">
        <v>340814.61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3018.66</v>
      </c>
      <c r="E27" s="192">
        <v>3018.66</v>
      </c>
      <c r="F27" s="71">
        <f t="shared" si="1"/>
        <v>100</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890189.66</v>
      </c>
      <c r="E28" s="192">
        <v>939098.42</v>
      </c>
      <c r="F28" s="71">
        <f t="shared" si="1"/>
        <v>105.4941954729063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102246.2</v>
      </c>
      <c r="E30" s="192">
        <v>102246.2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102246.2</v>
      </c>
      <c r="E34" s="192">
        <v>102246.2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725.51</v>
      </c>
      <c r="E35" s="79">
        <f t="shared" si="7"/>
        <v>725.51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725.51</v>
      </c>
      <c r="E36" s="192">
        <v>725.51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2731.19</v>
      </c>
      <c r="E45" s="79">
        <f t="shared" si="9"/>
        <v>2731.19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2731.19</v>
      </c>
      <c r="E47" s="192">
        <v>2731.19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227655.42</v>
      </c>
      <c r="E54" s="192">
        <v>227655.42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227655.42</v>
      </c>
      <c r="E55" s="192">
        <v>227655.42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248997.63999999998</v>
      </c>
      <c r="E69" s="79">
        <f>E70+E82+E88+E119+E135+E147+E165+E171</f>
        <v>160593.85999999999</v>
      </c>
      <c r="F69" s="71">
        <f t="shared" si="1"/>
        <v>64.496137393109436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80815.520000000004</v>
      </c>
      <c r="E70" s="79">
        <f t="shared" si="12"/>
        <v>80815.520000000004</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80815.520000000004</v>
      </c>
      <c r="E76" s="79">
        <f>SUM(E77:E79)</f>
        <v>80815.520000000004</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80815.520000000004</v>
      </c>
      <c r="E78" s="192">
        <v>80815.520000000004</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6983.5899999999992</v>
      </c>
      <c r="E82" s="79">
        <f>SUM(E83:E85)-E86+E87</f>
        <v>7128.62</v>
      </c>
      <c r="F82" s="71">
        <f t="shared" si="1"/>
        <v>102.07672558096912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944.9</v>
      </c>
      <c r="E84" s="192">
        <v>623.22</v>
      </c>
      <c r="F84" s="71">
        <f t="shared" si="1"/>
        <v>65.956185839771408</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6038.69</v>
      </c>
      <c r="E87" s="192">
        <v>6505.4</v>
      </c>
      <c r="F87" s="71">
        <f t="shared" si="1"/>
        <v>107.72866300472455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158198.82</v>
      </c>
      <c r="E147" s="79">
        <f t="shared" si="24"/>
        <v>72649.72</v>
      </c>
      <c r="F147" s="71">
        <f t="shared" si="1"/>
        <v>45.923047972165662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66289.119999999995</v>
      </c>
      <c r="E160" s="192">
        <v>41527.08</v>
      </c>
      <c r="F160" s="71">
        <f t="shared" si="1"/>
        <v>62.645393391856771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122817.72</v>
      </c>
      <c r="E162" s="192">
        <v>64581.14</v>
      </c>
      <c r="F162" s="71">
        <f t="shared" si="1"/>
        <v>52.582917188171216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30908.02</v>
      </c>
      <c r="E164" s="192">
        <v>33458.5</v>
      </c>
      <c r="F164" s="71">
        <f t="shared" si="1"/>
        <v>108.25183884312226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2999.71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0.3</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2999.41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1075396.24</v>
      </c>
      <c r="E176" s="79">
        <f>E177+E251</f>
        <v>1085429.04</v>
      </c>
      <c r="F176" s="71">
        <f t="shared" si="1"/>
        <v>100.93293984364313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426650.6</v>
      </c>
      <c r="E177" s="79">
        <f>E178+E197+E203+E219+E247+E248</f>
        <v>449858.76</v>
      </c>
      <c r="F177" s="71">
        <f t="shared" si="1"/>
        <v>105.43961733559031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399194.31</v>
      </c>
      <c r="E178" s="79">
        <f>SUM(E179:E181)+E185+E186+SUM(E194:E196)</f>
        <v>427445.16000000003</v>
      </c>
      <c r="F178" s="71">
        <f t="shared" si="1"/>
        <v>107.0769671040652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324039.45</v>
      </c>
      <c r="E179" s="192">
        <v>368389.03</v>
      </c>
      <c r="F179" s="71">
        <f t="shared" si="1"/>
        <v>113.68647552018744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75154.86</v>
      </c>
      <c r="E180" s="192">
        <v>59056.13</v>
      </c>
      <c r="F180" s="71">
        <f t="shared" si="1"/>
        <v>78.579256218426849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25330</v>
      </c>
      <c r="E197" s="79">
        <f>SUM(E198:E202)</f>
        <v>3598.29</v>
      </c>
      <c r="F197" s="71">
        <f t="shared" si="1"/>
        <v>14.205645479668377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25330</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3598.29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2126.29</v>
      </c>
      <c r="E247" s="192">
        <v>18815.310000000001</v>
      </c>
      <c r="F247" s="71">
        <f>IF(D247&gt;0,IF(E247/D247&gt;=100,"&gt;&gt;100",E247/D247*100),"-")</f>
        <v>884.88917316076368</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648745.64</v>
      </c>
      <c r="E251" s="79">
        <f>+E252+E255-E264+E274+E291</f>
        <v>635570.28</v>
      </c>
      <c r="F251" s="71">
        <f t="shared" si="1"/>
        <v>97.969102343408437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826398.6</v>
      </c>
      <c r="E252" s="79">
        <f>E253-E254</f>
        <v>924835.18</v>
      </c>
      <c r="F252" s="71">
        <f t="shared" si="1"/>
        <v>111.91151340285428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826398.6</v>
      </c>
      <c r="E253" s="192">
        <v>924835.18</v>
      </c>
      <c r="F253" s="71">
        <f t="shared" si="1"/>
        <v>111.91151340285428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-213684.51</v>
      </c>
      <c r="E255" s="79">
        <f>E256-E260</f>
        <v>-297983.93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213684.51</v>
      </c>
      <c r="E260" s="79">
        <f>SUM(E261:E263)</f>
        <v>297983.93</v>
      </c>
      <c r="F260" s="71">
        <f t="shared" si="1"/>
        <v>139.45041219880653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141613.92000000001</v>
      </c>
      <c r="E261" s="192">
        <v>204933.95</v>
      </c>
      <c r="F261" s="71">
        <f t="shared" si="1"/>
        <v>144.71313978173896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72070.59</v>
      </c>
      <c r="E262" s="192">
        <v>93049.98</v>
      </c>
      <c r="F262" s="71">
        <f t="shared" si="1"/>
        <v>129.1095022255264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36031.550000000003</v>
      </c>
      <c r="E274" s="79">
        <f>SUM(E275:E277)+SUM(E286:E290)</f>
        <v>8719.0300000000007</v>
      </c>
      <c r="F274" s="71">
        <f t="shared" si="1"/>
        <v>24.198320638440478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36031.550000000003</v>
      </c>
      <c r="E288" s="192">
        <v>8719.0300000000007</v>
      </c>
      <c r="F288" s="71">
        <f t="shared" si="39"/>
        <v>24.198320638440478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189106.84</v>
      </c>
      <c r="E302" s="192">
        <v>106108.22</v>
      </c>
      <c r="F302" s="71">
        <f t="shared" si="43"/>
        <v>56.11019675438498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4417.25</v>
      </c>
      <c r="E308" s="192">
        <v>6415.6</v>
      </c>
      <c r="F308" s="71">
        <f t="shared" si="43"/>
        <v>145.2396853245798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1178.43</v>
      </c>
      <c r="E309" s="192">
        <v>89.8</v>
      </c>
      <c r="F309" s="71">
        <f t="shared" si="43"/>
        <v>7.6203083763991071</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443.01</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122817.72</v>
      </c>
      <c r="E335" s="192">
        <v>64581.14</v>
      </c>
      <c r="F335" s="71">
        <f t="shared" si="43"/>
        <v>52.582917188171216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399194.31</v>
      </c>
      <c r="E336" s="192">
        <v>427445.16</v>
      </c>
      <c r="F336" s="71">
        <f t="shared" si="43"/>
        <v>107.07696710406518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25330</v>
      </c>
      <c r="E339" s="192">
        <v>3598.29</v>
      </c>
      <c r="F339" s="71">
        <f t="shared" si="43"/>
        <v>14.205645479668377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16500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2126.29</v>
      </c>
      <c r="E380" s="192">
        <v>2315.31</v>
      </c>
      <c r="F380" s="71">
        <f t="shared" si="44"/>
        <v>108.88966227560681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31" sqref="E1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4597270.99</v>
      </c>
      <c r="E114" s="60">
        <f t="shared" si="22"/>
        <v>5686458.9699999997</v>
      </c>
      <c r="F114" s="45">
        <f t="shared" si="1"/>
        <v>123.69205518598328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4413142.49</v>
      </c>
      <c r="E115" s="60">
        <f t="shared" si="23"/>
        <v>5493891.6399999997</v>
      </c>
      <c r="F115" s="45">
        <f t="shared" si="1"/>
        <v>124.48933277021834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4413142.49</v>
      </c>
      <c r="E116" s="194">
        <v>5493891.6399999997</v>
      </c>
      <c r="F116" s="45">
        <f t="shared" si="1"/>
        <v>124.48933277021834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184128.5</v>
      </c>
      <c r="E126" s="194">
        <v>192567.33</v>
      </c>
      <c r="F126" s="45">
        <f t="shared" si="1"/>
        <v>104.58311994069358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4597270.99</v>
      </c>
      <c r="E141" s="81">
        <f t="shared" si="28"/>
        <v>5686458.9699999997</v>
      </c>
      <c r="F141" s="61">
        <f t="shared" si="1"/>
        <v>123.69205518598328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65369.05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65369.05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65369.05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65369.05</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426650.6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5789822.2700000005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5547623.7400000002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4501373.82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1046079.92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170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163805.63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78392.899999999994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5766614.1100000003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5521499.1800000006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4457024.24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1062178.6499999999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2296.29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185537.34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59577.59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449858.75999999978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449858.75999999995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427445.16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3598.29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18815.310000000001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40998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Sunce-PC3</cp:lastModifiedBy>
  <cp:lastPrinted>2026-01-30T10:06:14Z</cp:lastPrinted>
  <dcterms:created xsi:type="dcterms:W3CDTF">2022-04-01T05:14:30Z</dcterms:created>
  <dcterms:modified xsi:type="dcterms:W3CDTF">2026-01-30T10:47:07Z</dcterms:modified>
</cp:coreProperties>
</file>