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unce-PC3\Desktop\2025 godina\FINANCIJSKI PLANOVI 2025\1.1.-30.06.2025\"/>
    </mc:Choice>
  </mc:AlternateContent>
  <xr:revisionPtr revIDLastSave="0" documentId="13_ncr:1_{5877F95C-EE37-46E3-A6DF-D42024D9291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  <sheet name="List2" sheetId="2" r:id="rId6"/>
  </sheets>
  <definedNames>
    <definedName name="_xlnm.Print_Area" localSheetId="1">' Račun prihoda i rashoda'!$A$1:$E$54</definedName>
    <definedName name="_xlnm.Print_Area" localSheetId="0">SAŽETAK!$A$1:$F$26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7" l="1"/>
  <c r="E18" i="7" s="1"/>
  <c r="E37" i="7"/>
  <c r="E34" i="7" s="1"/>
  <c r="E16" i="7"/>
  <c r="E11" i="7" s="1"/>
  <c r="B14" i="5" l="1"/>
  <c r="B11" i="5"/>
  <c r="B9" i="5"/>
  <c r="B6" i="5" l="1"/>
  <c r="B39" i="5"/>
  <c r="B36" i="5"/>
  <c r="B33" i="5"/>
  <c r="E51" i="3"/>
  <c r="B31" i="5"/>
  <c r="E29" i="7"/>
  <c r="E40" i="7"/>
  <c r="E34" i="3"/>
  <c r="E47" i="3"/>
  <c r="E38" i="3"/>
  <c r="E19" i="3"/>
  <c r="E10" i="3" s="1"/>
  <c r="B29" i="5" l="1"/>
  <c r="B28" i="5" s="1"/>
  <c r="E50" i="3"/>
  <c r="F10" i="1"/>
  <c r="F24" i="1" l="1"/>
  <c r="E9" i="3"/>
  <c r="E33" i="3"/>
  <c r="E32" i="3" s="1"/>
  <c r="E10" i="7" l="1"/>
  <c r="E9" i="7" l="1"/>
  <c r="E8" i="7" s="1"/>
  <c r="E7" i="7" s="1"/>
</calcChain>
</file>

<file path=xl/sharedStrings.xml><?xml version="1.0" encoding="utf-8"?>
<sst xmlns="http://schemas.openxmlformats.org/spreadsheetml/2006/main" count="187" uniqueCount="119">
  <si>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</si>
  <si>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</si>
  <si>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</si>
  <si>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</si>
  <si>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</si>
  <si>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</si>
  <si>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</si>
  <si>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</si>
  <si>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</si>
  <si>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</si>
  <si>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</si>
  <si>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</si>
  <si>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</si>
  <si>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</si>
  <si>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</si>
  <si>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</si>
  <si>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</si>
  <si>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</si>
  <si>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</si>
  <si>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</si>
  <si>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</si>
  <si>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</si>
  <si>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</si>
  <si>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</si>
  <si>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</si>
  <si>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</si>
  <si>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</si>
  <si>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</si>
  <si>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</si>
  <si>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</si>
  <si>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Pomoći iz inozemstva i od subjekata unutar općeg proračuna</t>
  </si>
  <si>
    <t>Ostale pomoći</t>
  </si>
  <si>
    <t>1 Opći prihodi i primici</t>
  </si>
  <si>
    <t>11 Opći prihodi i primici</t>
  </si>
  <si>
    <t>3 Vlastiti prihodi</t>
  </si>
  <si>
    <t>31 Vlastiti prihodi</t>
  </si>
  <si>
    <t>A1. PRIHODI POSLOVANJA I PRIHODI OD PRODAJE NEFINANCIJSKE IMOVINE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</si>
  <si>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</si>
  <si>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</si>
  <si>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</si>
  <si>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</si>
  <si>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A2. RASHODI POSLOVANJA I RASHODI ZA NABAVU NEFINANCIJSKE IMOVINE</t>
  </si>
  <si>
    <t>UKUPNI PRIHODI</t>
  </si>
  <si>
    <t>A4. RASHODI PREMA FUNKCIJSKOJ KLASIFIKACIJI</t>
  </si>
  <si>
    <t>Prihodi od imovine</t>
  </si>
  <si>
    <t>Prihodi od upr.i adm.pristojbi i po posebnim propis.</t>
  </si>
  <si>
    <t xml:space="preserve"> Prihodi od nadležnog proračuna</t>
  </si>
  <si>
    <t>Opći prihodi i primici-Smjenski rad</t>
  </si>
  <si>
    <t>Opći prihodi i primici - UO za odgoj i školstvo</t>
  </si>
  <si>
    <t>Opći prihodi i primici - Smjenski rad</t>
  </si>
  <si>
    <t>Opći prihodi i primici-UO za odgoj i školstvo</t>
  </si>
  <si>
    <t>Opći prihodi i primici - UO za socijalnu skrb i zdr.</t>
  </si>
  <si>
    <t>Opći prihodi i primici- UO za socijalnu skrbi zdr.</t>
  </si>
  <si>
    <t>Opći prihodi i primici- Smjenski rad</t>
  </si>
  <si>
    <t>Financijski rashodi</t>
  </si>
  <si>
    <t>09 Obrazovanje</t>
  </si>
  <si>
    <t>091 Predškolsko i osnovno obrazovanje</t>
  </si>
  <si>
    <t xml:space="preserve">    0911Predškolsko obrazovanje</t>
  </si>
  <si>
    <t xml:space="preserve">    096 Dodatne usluge u obrazovanju</t>
  </si>
  <si>
    <t>5 Pomoći</t>
  </si>
  <si>
    <t>RAZDJEL 030</t>
  </si>
  <si>
    <t>UPRAVNI ODJEL ZA ODGOJ I ŠKOLSTVO</t>
  </si>
  <si>
    <t>GLAVA 030-01</t>
  </si>
  <si>
    <t>PROGRAM 1010</t>
  </si>
  <si>
    <t>PREDŠKOLSKI ODGOJ I OBRAZOVANJE U GRADSKIM USTANOVAMA</t>
  </si>
  <si>
    <t>Grad Zadar</t>
  </si>
  <si>
    <t>Izvor 11</t>
  </si>
  <si>
    <t>PROGRAM 1064</t>
  </si>
  <si>
    <t>Izvor 31</t>
  </si>
  <si>
    <t>Opremanje objekata</t>
  </si>
  <si>
    <t>Rashodi za nabavu proizvedene dug.imovine</t>
  </si>
  <si>
    <t xml:space="preserve">        Izvor 11</t>
  </si>
  <si>
    <t>Aktivnost A1010-05</t>
  </si>
  <si>
    <t>SMJENSKI RAD I PRODULJENI BORAVAK VRTIĆA</t>
  </si>
  <si>
    <t>Smjenski rad</t>
  </si>
  <si>
    <t>Prihodi za posebne namjere</t>
  </si>
  <si>
    <t>Prihodi za posebne namjene</t>
  </si>
  <si>
    <t>Rashodi za nabavu neproizvedene dug.imovine</t>
  </si>
  <si>
    <t>41 Prihodi za posebne namjene</t>
  </si>
  <si>
    <t>Izvor 41</t>
  </si>
  <si>
    <t>Izvor 92</t>
  </si>
  <si>
    <t xml:space="preserve">Tekuće pomoći </t>
  </si>
  <si>
    <t>Tekuće pomoći</t>
  </si>
  <si>
    <t>Višak prihoda</t>
  </si>
  <si>
    <t xml:space="preserve">  51 Tekuće pomoći</t>
  </si>
  <si>
    <t>9 Vlastiti izvori</t>
  </si>
  <si>
    <t xml:space="preserve">   92 Višak prihoda</t>
  </si>
  <si>
    <t>Izvor 51</t>
  </si>
  <si>
    <t>Plan prvo polugodište 2025.</t>
  </si>
  <si>
    <t>Plan prvo polugodište  2025.</t>
  </si>
  <si>
    <t>4 Prihodi za posebne namjene</t>
  </si>
  <si>
    <t>PRIJENOS SREDSTAVA U SLJEDEĆU GODINU (MANJAK ZA PLAĆE IZ 2024.G.)</t>
  </si>
  <si>
    <t>PRIJENOS SREDSTAVA IZ PRETHODNE GODINE(VIŠAK IZ 2024.G.)</t>
  </si>
  <si>
    <t>Ostali prihodi za posebne namjene</t>
  </si>
  <si>
    <t>Višak prihoda iz 2024.g.</t>
  </si>
  <si>
    <t>Prihodi od prodaje dugotrajne nefin.imovine</t>
  </si>
  <si>
    <t>Ostali prih. za pos. namjene- UO za odgoj i školstvo</t>
  </si>
  <si>
    <t>Pomoći korisnici</t>
  </si>
  <si>
    <t>43 Ostali prihodi za posebne namjene</t>
  </si>
  <si>
    <t xml:space="preserve">  57 Pomoći korisnici</t>
  </si>
  <si>
    <t>7 Prihodi od prodaje nefin.imovine</t>
  </si>
  <si>
    <t>72 Prih.od prodaje dugotrajne imovine</t>
  </si>
  <si>
    <t>A3. PRIHODI PREMA IZVORIMA FINANCIRANJA</t>
  </si>
  <si>
    <t>51 Tekuće pomoći</t>
  </si>
  <si>
    <t>57 Pomoći korisnici</t>
  </si>
  <si>
    <t>A4. RASHODI PREMA IZVORIMA FINANCIRANJA</t>
  </si>
  <si>
    <t>Izvor 57</t>
  </si>
  <si>
    <t>Prihodi od prodaje proizvodai roba te pruženih usluga</t>
  </si>
  <si>
    <t>Manjak prihoda iz 2024.g.iz plaće</t>
  </si>
  <si>
    <t>DJEČJI VRTIĆ "Sunce" Zadar</t>
  </si>
  <si>
    <t>GLAVA 030-03</t>
  </si>
  <si>
    <t>DJEČJI VRTIĆ SUNCE</t>
  </si>
  <si>
    <t>Aktivnost A1010-06</t>
  </si>
  <si>
    <t>DJEČJI VRTIĆ SUNCE ZADAR</t>
  </si>
  <si>
    <t xml:space="preserve"> FINANCIRANJE  NUŽNIH RASHODA I IZDATAKA DJEČJEG VRTIĆA SUNCE ZADAR  
ZA PRVO POLUGODIŠTE 2025.GODINE</t>
  </si>
  <si>
    <t>Aktivnost KP1010-07</t>
  </si>
  <si>
    <t>DJEČJI VRTIĆ "Sunce" ZADAR</t>
  </si>
  <si>
    <t>Aktivnost A1010-09</t>
  </si>
  <si>
    <t>Aktivnost 1064-02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</si>
</sst>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8" fillId="5" borderId="6" applyNumberFormat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right"/>
    </xf>
    <xf numFmtId="4" fontId="0" fillId="0" borderId="0" xfId="0" applyNumberFormat="1"/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1" fillId="0" borderId="3" xfId="0" applyNumberFormat="1" applyFont="1" applyBorder="1"/>
    <xf numFmtId="0" fontId="18" fillId="5" borderId="6" xfId="1"/>
    <xf numFmtId="0" fontId="17" fillId="2" borderId="3" xfId="0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0" fontId="19" fillId="0" borderId="3" xfId="0" applyFont="1" applyBorder="1"/>
    <xf numFmtId="0" fontId="17" fillId="2" borderId="3" xfId="0" applyFont="1" applyFill="1" applyBorder="1" applyAlignment="1">
      <alignment horizontal="left" vertical="center" wrapText="1"/>
    </xf>
    <xf numFmtId="0" fontId="20" fillId="0" borderId="3" xfId="0" applyFont="1" applyBorder="1"/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4" xfId="0" quotePrefix="1" applyFont="1" applyBorder="1" applyAlignment="1">
      <alignment horizontal="left" wrapText="1"/>
    </xf>
    <xf numFmtId="0" fontId="6" fillId="0" borderId="1" xfId="0" quotePrefix="1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workbookViewId="0">
      <selection activeCell="F23" sqref="F23"/>
    </sheetView>
  </sheetViews>
  <sheetFormatPr defaultRowHeight="15" x14ac:dyDescent="0.25"/>
  <cols>
    <col min="5" max="5" width="40.5703125" customWidth="1"/>
    <col min="6" max="6" width="25.28515625" style="51" customWidth="1"/>
    <col min="7" max="8" width="25.28515625" customWidth="1"/>
  </cols>
  <sheetData>
    <row r="1" spans="1:8" ht="52.5" customHeight="1" x14ac:dyDescent="0.25">
      <c r="A1" s="80" t="s">
        <v>114</v>
      </c>
      <c r="B1" s="80"/>
      <c r="C1" s="80"/>
      <c r="D1" s="80"/>
      <c r="E1" s="80"/>
      <c r="F1" s="80"/>
      <c r="G1" s="37"/>
      <c r="H1" s="37"/>
    </row>
    <row r="2" spans="1:8" ht="18" customHeight="1" x14ac:dyDescent="0.25">
      <c r="A2" s="4"/>
      <c r="B2" s="4"/>
      <c r="C2" s="4"/>
      <c r="D2" s="4"/>
      <c r="E2" s="4"/>
      <c r="F2" s="42"/>
      <c r="G2" s="4"/>
      <c r="H2" s="4"/>
    </row>
    <row r="3" spans="1:8" ht="15.75" customHeight="1" x14ac:dyDescent="0.25">
      <c r="A3" s="80" t="s">
        <v>25</v>
      </c>
      <c r="B3" s="80"/>
      <c r="C3" s="80"/>
      <c r="D3" s="80"/>
      <c r="E3" s="80"/>
      <c r="F3" s="80"/>
      <c r="G3" s="34"/>
      <c r="H3" s="34"/>
    </row>
    <row r="4" spans="1:8" ht="18" x14ac:dyDescent="0.25">
      <c r="A4" s="4"/>
      <c r="B4" s="4"/>
      <c r="C4" s="4"/>
      <c r="D4" s="4"/>
      <c r="E4" s="4"/>
      <c r="F4" s="42"/>
      <c r="G4" s="5"/>
      <c r="H4" s="5"/>
    </row>
    <row r="5" spans="1:8" ht="18" customHeight="1" x14ac:dyDescent="0.25">
      <c r="A5" s="80" t="s">
        <v>39</v>
      </c>
      <c r="B5" s="80"/>
      <c r="C5" s="80"/>
      <c r="D5" s="80"/>
      <c r="E5" s="80"/>
      <c r="F5" s="80"/>
      <c r="G5" s="33"/>
      <c r="H5" s="33"/>
    </row>
    <row r="6" spans="1:8" ht="18" x14ac:dyDescent="0.25">
      <c r="A6" s="1"/>
      <c r="B6" s="2"/>
      <c r="C6" s="2"/>
      <c r="D6" s="2"/>
      <c r="E6" s="6"/>
      <c r="F6" s="43"/>
    </row>
    <row r="7" spans="1:8" ht="25.5" x14ac:dyDescent="0.25">
      <c r="A7" s="22"/>
      <c r="B7" s="23"/>
      <c r="C7" s="23"/>
      <c r="D7" s="24"/>
      <c r="E7" s="25"/>
      <c r="F7" s="44" t="s">
        <v>88</v>
      </c>
    </row>
    <row r="8" spans="1:8" x14ac:dyDescent="0.25">
      <c r="A8" s="81" t="s">
        <v>1</v>
      </c>
      <c r="B8" s="74"/>
      <c r="C8" s="74"/>
      <c r="D8" s="74"/>
      <c r="E8" s="87"/>
      <c r="F8" s="45">
        <v>2643198</v>
      </c>
    </row>
    <row r="9" spans="1:8" x14ac:dyDescent="0.25">
      <c r="A9" s="86" t="s">
        <v>2</v>
      </c>
      <c r="B9" s="87"/>
      <c r="C9" s="87"/>
      <c r="D9" s="87"/>
      <c r="E9" s="87"/>
      <c r="F9" s="45">
        <v>0</v>
      </c>
    </row>
    <row r="10" spans="1:8" x14ac:dyDescent="0.25">
      <c r="A10" s="88" t="s">
        <v>0</v>
      </c>
      <c r="B10" s="85"/>
      <c r="C10" s="85"/>
      <c r="D10" s="85"/>
      <c r="E10" s="89"/>
      <c r="F10" s="46">
        <f>SUM(F8:F9)</f>
        <v>2643198</v>
      </c>
    </row>
    <row r="11" spans="1:8" x14ac:dyDescent="0.25">
      <c r="A11" s="73" t="s">
        <v>4</v>
      </c>
      <c r="B11" s="74"/>
      <c r="C11" s="74"/>
      <c r="D11" s="74"/>
      <c r="E11" s="74"/>
      <c r="F11" s="45">
        <v>2655756.4</v>
      </c>
    </row>
    <row r="12" spans="1:8" x14ac:dyDescent="0.25">
      <c r="A12" s="86" t="s">
        <v>5</v>
      </c>
      <c r="B12" s="87"/>
      <c r="C12" s="87"/>
      <c r="D12" s="87"/>
      <c r="E12" s="87"/>
      <c r="F12" s="45">
        <v>290000</v>
      </c>
    </row>
    <row r="13" spans="1:8" x14ac:dyDescent="0.25">
      <c r="A13" s="26" t="s">
        <v>3</v>
      </c>
      <c r="B13" s="27"/>
      <c r="C13" s="27"/>
      <c r="D13" s="27"/>
      <c r="E13" s="27"/>
      <c r="F13" s="46">
        <v>2655756.4</v>
      </c>
    </row>
    <row r="14" spans="1:8" x14ac:dyDescent="0.25">
      <c r="A14" s="84" t="s">
        <v>6</v>
      </c>
      <c r="B14" s="85"/>
      <c r="C14" s="85"/>
      <c r="D14" s="85"/>
      <c r="E14" s="85"/>
      <c r="F14" s="47">
        <v>-12558.4</v>
      </c>
    </row>
    <row r="15" spans="1:8" ht="18" x14ac:dyDescent="0.25">
      <c r="A15" s="4"/>
      <c r="B15" s="7"/>
      <c r="C15" s="7"/>
      <c r="D15" s="7"/>
      <c r="E15" s="7"/>
      <c r="F15" s="48"/>
      <c r="G15" s="3"/>
      <c r="H15" s="3"/>
    </row>
    <row r="16" spans="1:8" ht="18" customHeight="1" x14ac:dyDescent="0.25">
      <c r="A16" s="80" t="s">
        <v>40</v>
      </c>
      <c r="B16" s="80"/>
      <c r="C16" s="80"/>
      <c r="D16" s="80"/>
      <c r="E16" s="80"/>
      <c r="F16" s="80"/>
      <c r="G16" s="33"/>
      <c r="H16" s="33"/>
    </row>
    <row r="17" spans="1:8" ht="18" x14ac:dyDescent="0.25">
      <c r="A17" s="4"/>
      <c r="B17" s="7"/>
      <c r="C17" s="7"/>
      <c r="D17" s="7"/>
      <c r="E17" s="7"/>
      <c r="F17" s="49"/>
    </row>
    <row r="18" spans="1:8" ht="25.5" x14ac:dyDescent="0.25">
      <c r="A18" s="22"/>
      <c r="B18" s="23"/>
      <c r="C18" s="23"/>
      <c r="D18" s="24"/>
      <c r="E18" s="25"/>
      <c r="F18" s="44" t="s">
        <v>88</v>
      </c>
    </row>
    <row r="19" spans="1:8" ht="15.75" customHeight="1" x14ac:dyDescent="0.25">
      <c r="A19" s="81" t="s">
        <v>7</v>
      </c>
      <c r="B19" s="82"/>
      <c r="C19" s="82"/>
      <c r="D19" s="82"/>
      <c r="E19" s="83"/>
      <c r="F19" s="45"/>
    </row>
    <row r="20" spans="1:8" x14ac:dyDescent="0.25">
      <c r="A20" s="81" t="s">
        <v>8</v>
      </c>
      <c r="B20" s="74"/>
      <c r="C20" s="74"/>
      <c r="D20" s="74"/>
      <c r="E20" s="74"/>
      <c r="F20" s="45"/>
    </row>
    <row r="21" spans="1:8" x14ac:dyDescent="0.25">
      <c r="A21" s="75" t="s">
        <v>92</v>
      </c>
      <c r="B21" s="76"/>
      <c r="C21" s="76"/>
      <c r="D21" s="76"/>
      <c r="E21" s="77"/>
      <c r="F21" s="67">
        <v>12558.4</v>
      </c>
    </row>
    <row r="22" spans="1:8" x14ac:dyDescent="0.25">
      <c r="A22" s="78" t="s">
        <v>91</v>
      </c>
      <c r="B22" s="76"/>
      <c r="C22" s="76"/>
      <c r="D22" s="76"/>
      <c r="E22" s="77"/>
      <c r="F22" s="67">
        <v>-213684.51</v>
      </c>
    </row>
    <row r="23" spans="1:8" x14ac:dyDescent="0.25">
      <c r="A23" s="84" t="s">
        <v>9</v>
      </c>
      <c r="B23" s="85"/>
      <c r="C23" s="85"/>
      <c r="D23" s="85"/>
      <c r="E23" s="85"/>
      <c r="F23" s="46">
        <v>0</v>
      </c>
    </row>
    <row r="24" spans="1:8" x14ac:dyDescent="0.25">
      <c r="A24" s="73" t="s">
        <v>10</v>
      </c>
      <c r="B24" s="74"/>
      <c r="C24" s="74"/>
      <c r="D24" s="74"/>
      <c r="E24" s="74"/>
      <c r="F24" s="45">
        <f>SUM((F14+F21)+F22)</f>
        <v>-213684.51</v>
      </c>
    </row>
    <row r="25" spans="1:8" ht="11.25" customHeight="1" x14ac:dyDescent="0.25">
      <c r="A25" s="14"/>
      <c r="B25" s="15"/>
      <c r="C25" s="15"/>
      <c r="D25" s="15"/>
      <c r="E25" s="15"/>
      <c r="F25" s="50"/>
      <c r="G25" s="16"/>
      <c r="H25" s="16"/>
    </row>
    <row r="26" spans="1:8" ht="29.25" customHeight="1" x14ac:dyDescent="0.25">
      <c r="A26" s="79"/>
      <c r="B26" s="79"/>
      <c r="C26" s="79"/>
      <c r="D26" s="79"/>
      <c r="E26" s="79"/>
      <c r="F26" s="79"/>
      <c r="G26" s="35"/>
      <c r="H26" s="35"/>
    </row>
    <row r="27" spans="1:8" ht="8.25" customHeight="1" x14ac:dyDescent="0.25"/>
    <row r="28" spans="1:8" ht="9" customHeight="1" x14ac:dyDescent="0.25"/>
  </sheetData>
  <mergeCells count="17">
    <mergeCell ref="A1:F1"/>
    <mergeCell ref="A3:F3"/>
    <mergeCell ref="A5:F5"/>
    <mergeCell ref="A12:E12"/>
    <mergeCell ref="A14:E14"/>
    <mergeCell ref="A11:E11"/>
    <mergeCell ref="A10:E10"/>
    <mergeCell ref="A8:E8"/>
    <mergeCell ref="A9:E9"/>
    <mergeCell ref="A24:E24"/>
    <mergeCell ref="A21:E21"/>
    <mergeCell ref="A22:E22"/>
    <mergeCell ref="A26:F26"/>
    <mergeCell ref="A16:F16"/>
    <mergeCell ref="A19:E19"/>
    <mergeCell ref="A20:E20"/>
    <mergeCell ref="A23:E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7"/>
  <sheetViews>
    <sheetView view="pageLayout" topLeftCell="A22" workbookViewId="0">
      <selection activeCell="E14" sqref="E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4.7109375" customWidth="1"/>
    <col min="5" max="5" width="25.28515625" style="51" customWidth="1"/>
    <col min="6" max="7" width="25.28515625" customWidth="1"/>
  </cols>
  <sheetData>
    <row r="1" spans="1:7" ht="18" x14ac:dyDescent="0.25">
      <c r="A1" s="4"/>
      <c r="B1" s="4"/>
      <c r="C1" s="4"/>
      <c r="D1" s="4" t="s">
        <v>113</v>
      </c>
      <c r="E1" s="42"/>
      <c r="F1" s="4"/>
      <c r="G1" s="4"/>
    </row>
    <row r="2" spans="1:7" ht="15.75" x14ac:dyDescent="0.25">
      <c r="A2" s="80" t="s">
        <v>25</v>
      </c>
      <c r="B2" s="80"/>
      <c r="C2" s="80"/>
      <c r="D2" s="80"/>
      <c r="E2" s="80"/>
      <c r="F2" s="34"/>
      <c r="G2" s="34"/>
    </row>
    <row r="3" spans="1:7" ht="18" x14ac:dyDescent="0.25">
      <c r="A3" s="4"/>
      <c r="B3" s="4"/>
      <c r="C3" s="4"/>
      <c r="D3" s="4"/>
      <c r="E3" s="42"/>
      <c r="F3" s="5"/>
      <c r="G3" s="5"/>
    </row>
    <row r="4" spans="1:7" ht="15.75" x14ac:dyDescent="0.25">
      <c r="A4" s="80" t="s">
        <v>12</v>
      </c>
      <c r="B4" s="80"/>
      <c r="C4" s="80"/>
      <c r="D4" s="80"/>
      <c r="E4" s="80"/>
      <c r="F4" s="33"/>
      <c r="G4" s="33"/>
    </row>
    <row r="5" spans="1:7" ht="18" x14ac:dyDescent="0.25">
      <c r="A5" s="4"/>
      <c r="B5" s="4"/>
      <c r="C5" s="4"/>
      <c r="D5" s="4"/>
      <c r="E5" s="42"/>
      <c r="F5" s="5"/>
      <c r="G5" s="5"/>
    </row>
    <row r="6" spans="1:7" ht="15.75" x14ac:dyDescent="0.25">
      <c r="A6" s="80" t="s">
        <v>36</v>
      </c>
      <c r="B6" s="80"/>
      <c r="C6" s="80"/>
      <c r="D6" s="80"/>
      <c r="E6" s="80"/>
      <c r="F6" s="36"/>
      <c r="G6" s="36"/>
    </row>
    <row r="7" spans="1:7" ht="18" x14ac:dyDescent="0.25">
      <c r="A7" s="4"/>
      <c r="B7" s="4"/>
      <c r="C7" s="4"/>
      <c r="D7" s="4"/>
      <c r="E7" s="42"/>
      <c r="F7" s="5"/>
      <c r="G7" s="5"/>
    </row>
    <row r="8" spans="1:7" ht="25.5" x14ac:dyDescent="0.25">
      <c r="A8" s="18" t="s">
        <v>13</v>
      </c>
      <c r="B8" s="17" t="s">
        <v>14</v>
      </c>
      <c r="C8" s="17" t="s">
        <v>15</v>
      </c>
      <c r="D8" s="17" t="s">
        <v>11</v>
      </c>
      <c r="E8" s="52" t="s">
        <v>88</v>
      </c>
    </row>
    <row r="9" spans="1:7" x14ac:dyDescent="0.25">
      <c r="A9" s="8"/>
      <c r="B9" s="8"/>
      <c r="C9" s="8"/>
      <c r="D9" s="8" t="s">
        <v>42</v>
      </c>
      <c r="E9" s="55">
        <f>SUM(E10+E25+E27)</f>
        <v>2655756.4</v>
      </c>
    </row>
    <row r="10" spans="1:7" x14ac:dyDescent="0.25">
      <c r="A10" s="8">
        <v>6</v>
      </c>
      <c r="B10" s="8"/>
      <c r="C10" s="8"/>
      <c r="D10" s="8" t="s">
        <v>16</v>
      </c>
      <c r="E10" s="55">
        <f>SUM(E11+E13+E15+E17+E19)</f>
        <v>2643198</v>
      </c>
    </row>
    <row r="11" spans="1:7" ht="25.5" x14ac:dyDescent="0.25">
      <c r="A11" s="8"/>
      <c r="B11" s="12">
        <v>63</v>
      </c>
      <c r="C11" s="12"/>
      <c r="D11" s="12" t="s">
        <v>30</v>
      </c>
      <c r="E11" s="55">
        <v>6000</v>
      </c>
    </row>
    <row r="12" spans="1:7" x14ac:dyDescent="0.25">
      <c r="A12" s="9"/>
      <c r="B12" s="9"/>
      <c r="C12" s="10">
        <v>57</v>
      </c>
      <c r="D12" s="10" t="s">
        <v>31</v>
      </c>
      <c r="E12" s="53">
        <v>6000</v>
      </c>
    </row>
    <row r="13" spans="1:7" x14ac:dyDescent="0.25">
      <c r="A13" s="9"/>
      <c r="B13" s="9">
        <v>64</v>
      </c>
      <c r="C13" s="10"/>
      <c r="D13" s="29" t="s">
        <v>44</v>
      </c>
      <c r="E13" s="55">
        <v>1000</v>
      </c>
    </row>
    <row r="14" spans="1:7" x14ac:dyDescent="0.25">
      <c r="A14" s="9"/>
      <c r="B14" s="9"/>
      <c r="C14" s="10">
        <v>31</v>
      </c>
      <c r="D14" s="29" t="s">
        <v>29</v>
      </c>
      <c r="E14" s="53">
        <v>1000</v>
      </c>
    </row>
    <row r="15" spans="1:7" x14ac:dyDescent="0.25">
      <c r="A15" s="9"/>
      <c r="B15" s="9">
        <v>65</v>
      </c>
      <c r="C15" s="10"/>
      <c r="D15" s="29" t="s">
        <v>45</v>
      </c>
      <c r="E15" s="55">
        <v>256492</v>
      </c>
    </row>
    <row r="16" spans="1:7" x14ac:dyDescent="0.25">
      <c r="A16" s="9"/>
      <c r="B16" s="9"/>
      <c r="C16" s="10">
        <v>41</v>
      </c>
      <c r="D16" s="29" t="s">
        <v>75</v>
      </c>
      <c r="E16" s="53">
        <v>256492</v>
      </c>
    </row>
    <row r="17" spans="1:7" x14ac:dyDescent="0.25">
      <c r="A17" s="9"/>
      <c r="B17" s="9">
        <v>66</v>
      </c>
      <c r="C17" s="10"/>
      <c r="D17" s="29" t="s">
        <v>107</v>
      </c>
      <c r="E17" s="55">
        <v>5000</v>
      </c>
    </row>
    <row r="18" spans="1:7" x14ac:dyDescent="0.25">
      <c r="A18" s="9"/>
      <c r="B18" s="9"/>
      <c r="C18" s="10">
        <v>31</v>
      </c>
      <c r="D18" s="29" t="s">
        <v>29</v>
      </c>
      <c r="E18" s="53">
        <v>5000</v>
      </c>
    </row>
    <row r="19" spans="1:7" x14ac:dyDescent="0.25">
      <c r="A19" s="9"/>
      <c r="B19" s="9">
        <v>67</v>
      </c>
      <c r="C19" s="10"/>
      <c r="D19" s="12" t="s">
        <v>46</v>
      </c>
      <c r="E19" s="55">
        <f>SUM(E20:E24)</f>
        <v>2374706</v>
      </c>
    </row>
    <row r="20" spans="1:7" x14ac:dyDescent="0.25">
      <c r="A20" s="9"/>
      <c r="B20" s="21"/>
      <c r="C20" s="10">
        <v>11</v>
      </c>
      <c r="D20" s="12" t="s">
        <v>48</v>
      </c>
      <c r="E20" s="53">
        <v>2214937.7999999998</v>
      </c>
    </row>
    <row r="21" spans="1:7" x14ac:dyDescent="0.25">
      <c r="A21" s="9"/>
      <c r="B21" s="21"/>
      <c r="C21" s="10">
        <v>11</v>
      </c>
      <c r="D21" s="12" t="s">
        <v>51</v>
      </c>
      <c r="E21" s="53">
        <v>20000</v>
      </c>
    </row>
    <row r="22" spans="1:7" x14ac:dyDescent="0.25">
      <c r="A22" s="9"/>
      <c r="B22" s="9"/>
      <c r="C22" s="10">
        <v>11</v>
      </c>
      <c r="D22" s="12" t="s">
        <v>49</v>
      </c>
      <c r="E22" s="53">
        <v>17256</v>
      </c>
    </row>
    <row r="23" spans="1:7" x14ac:dyDescent="0.25">
      <c r="A23" s="9"/>
      <c r="B23" s="9"/>
      <c r="C23" s="10">
        <v>43</v>
      </c>
      <c r="D23" s="12" t="s">
        <v>93</v>
      </c>
      <c r="E23" s="53">
        <v>30000</v>
      </c>
    </row>
    <row r="24" spans="1:7" x14ac:dyDescent="0.25">
      <c r="A24" s="9"/>
      <c r="B24" s="9"/>
      <c r="C24" s="10">
        <v>51</v>
      </c>
      <c r="D24" s="12" t="s">
        <v>81</v>
      </c>
      <c r="E24" s="53">
        <v>92512.2</v>
      </c>
    </row>
    <row r="25" spans="1:7" x14ac:dyDescent="0.25">
      <c r="A25" s="21">
        <v>7</v>
      </c>
      <c r="B25" s="9"/>
      <c r="C25" s="10"/>
      <c r="D25" s="8" t="s">
        <v>37</v>
      </c>
      <c r="E25" s="55">
        <v>0</v>
      </c>
    </row>
    <row r="26" spans="1:7" x14ac:dyDescent="0.25">
      <c r="A26" s="9"/>
      <c r="B26" s="9">
        <v>72</v>
      </c>
      <c r="C26" s="10"/>
      <c r="D26" s="32" t="s">
        <v>38</v>
      </c>
      <c r="E26" s="53">
        <v>0</v>
      </c>
    </row>
    <row r="27" spans="1:7" x14ac:dyDescent="0.25">
      <c r="A27" s="21">
        <v>9</v>
      </c>
      <c r="B27" s="9">
        <v>92</v>
      </c>
      <c r="C27" s="10">
        <v>92</v>
      </c>
      <c r="D27" s="71" t="s">
        <v>94</v>
      </c>
      <c r="E27" s="55">
        <v>12558.4</v>
      </c>
    </row>
    <row r="29" spans="1:7" ht="15.75" x14ac:dyDescent="0.25">
      <c r="A29" s="80" t="s">
        <v>41</v>
      </c>
      <c r="B29" s="80"/>
      <c r="C29" s="80"/>
      <c r="D29" s="80"/>
      <c r="E29" s="80"/>
      <c r="F29" s="36"/>
      <c r="G29" s="36"/>
    </row>
    <row r="30" spans="1:7" ht="18" x14ac:dyDescent="0.25">
      <c r="A30" s="4"/>
      <c r="B30" s="4"/>
      <c r="C30" s="4"/>
      <c r="D30" s="4"/>
      <c r="E30" s="42"/>
      <c r="F30" s="5"/>
      <c r="G30" s="5"/>
    </row>
    <row r="31" spans="1:7" ht="25.5" x14ac:dyDescent="0.25">
      <c r="A31" s="18" t="s">
        <v>13</v>
      </c>
      <c r="B31" s="17" t="s">
        <v>14</v>
      </c>
      <c r="C31" s="17" t="s">
        <v>15</v>
      </c>
      <c r="D31" s="17" t="s">
        <v>18</v>
      </c>
      <c r="E31" s="52" t="s">
        <v>89</v>
      </c>
    </row>
    <row r="32" spans="1:7" x14ac:dyDescent="0.25">
      <c r="A32" s="8"/>
      <c r="B32" s="8"/>
      <c r="C32" s="8"/>
      <c r="D32" s="8" t="s">
        <v>23</v>
      </c>
      <c r="E32" s="55">
        <f>SUM(E33+E50+E54)</f>
        <v>2845776.3099999996</v>
      </c>
    </row>
    <row r="33" spans="1:5" x14ac:dyDescent="0.25">
      <c r="A33" s="8">
        <v>3</v>
      </c>
      <c r="B33" s="8"/>
      <c r="C33" s="8"/>
      <c r="D33" s="8" t="s">
        <v>19</v>
      </c>
      <c r="E33" s="55">
        <f>SUM(E34+E38+E47)</f>
        <v>2392514.7999999998</v>
      </c>
    </row>
    <row r="34" spans="1:5" x14ac:dyDescent="0.25">
      <c r="A34" s="8"/>
      <c r="B34" s="12">
        <v>31</v>
      </c>
      <c r="C34" s="12"/>
      <c r="D34" s="12" t="s">
        <v>20</v>
      </c>
      <c r="E34" s="53">
        <f>SUM(E35:E37)</f>
        <v>2039026</v>
      </c>
    </row>
    <row r="35" spans="1:5" x14ac:dyDescent="0.25">
      <c r="A35" s="9"/>
      <c r="B35" s="9"/>
      <c r="C35" s="10">
        <v>11</v>
      </c>
      <c r="D35" s="10" t="s">
        <v>17</v>
      </c>
      <c r="E35" s="53">
        <v>1929737.8</v>
      </c>
    </row>
    <row r="36" spans="1:5" x14ac:dyDescent="0.25">
      <c r="A36" s="9"/>
      <c r="B36" s="9"/>
      <c r="C36" s="10">
        <v>11</v>
      </c>
      <c r="D36" s="29" t="s">
        <v>47</v>
      </c>
      <c r="E36" s="53">
        <v>16776</v>
      </c>
    </row>
    <row r="37" spans="1:5" x14ac:dyDescent="0.25">
      <c r="A37" s="9"/>
      <c r="B37" s="9"/>
      <c r="C37" s="10">
        <v>51</v>
      </c>
      <c r="D37" s="29" t="s">
        <v>82</v>
      </c>
      <c r="E37" s="53">
        <v>92512.2</v>
      </c>
    </row>
    <row r="38" spans="1:5" x14ac:dyDescent="0.25">
      <c r="A38" s="9"/>
      <c r="B38" s="9">
        <v>32</v>
      </c>
      <c r="C38" s="10"/>
      <c r="D38" s="9" t="s">
        <v>28</v>
      </c>
      <c r="E38" s="53">
        <f>SUM(E39:E46)</f>
        <v>353388.80000000005</v>
      </c>
    </row>
    <row r="39" spans="1:5" x14ac:dyDescent="0.25">
      <c r="A39" s="9"/>
      <c r="B39" s="9"/>
      <c r="C39" s="10">
        <v>11</v>
      </c>
      <c r="D39" s="10" t="s">
        <v>50</v>
      </c>
      <c r="E39" s="53">
        <v>40200</v>
      </c>
    </row>
    <row r="40" spans="1:5" x14ac:dyDescent="0.25">
      <c r="A40" s="9"/>
      <c r="B40" s="9"/>
      <c r="C40" s="10">
        <v>11</v>
      </c>
      <c r="D40" s="29" t="s">
        <v>52</v>
      </c>
      <c r="E40" s="53">
        <v>20000</v>
      </c>
    </row>
    <row r="41" spans="1:5" x14ac:dyDescent="0.25">
      <c r="A41" s="9"/>
      <c r="B41" s="9"/>
      <c r="C41" s="10">
        <v>11</v>
      </c>
      <c r="D41" s="29" t="s">
        <v>53</v>
      </c>
      <c r="E41" s="53">
        <v>480</v>
      </c>
    </row>
    <row r="42" spans="1:5" x14ac:dyDescent="0.25">
      <c r="A42" s="9"/>
      <c r="B42" s="9"/>
      <c r="C42" s="10">
        <v>31</v>
      </c>
      <c r="D42" s="29" t="s">
        <v>29</v>
      </c>
      <c r="E42" s="53">
        <v>6000</v>
      </c>
    </row>
    <row r="43" spans="1:5" x14ac:dyDescent="0.25">
      <c r="A43" s="9"/>
      <c r="B43" s="21"/>
      <c r="C43" s="10">
        <v>41</v>
      </c>
      <c r="D43" s="54" t="s">
        <v>76</v>
      </c>
      <c r="E43" s="53">
        <v>238150.39999999999</v>
      </c>
    </row>
    <row r="44" spans="1:5" ht="15" customHeight="1" x14ac:dyDescent="0.25">
      <c r="A44" s="9"/>
      <c r="B44" s="21"/>
      <c r="C44" s="10">
        <v>43</v>
      </c>
      <c r="D44" s="54" t="s">
        <v>96</v>
      </c>
      <c r="E44" s="53">
        <v>30000</v>
      </c>
    </row>
    <row r="45" spans="1:5" ht="15" customHeight="1" x14ac:dyDescent="0.25">
      <c r="A45" s="9"/>
      <c r="B45" s="21"/>
      <c r="C45" s="10">
        <v>57</v>
      </c>
      <c r="D45" s="54" t="s">
        <v>97</v>
      </c>
      <c r="E45" s="53">
        <v>6000</v>
      </c>
    </row>
    <row r="46" spans="1:5" x14ac:dyDescent="0.25">
      <c r="A46" s="9"/>
      <c r="B46" s="21"/>
      <c r="C46" s="10">
        <v>92</v>
      </c>
      <c r="D46" s="29" t="s">
        <v>83</v>
      </c>
      <c r="E46" s="53">
        <v>12558.4</v>
      </c>
    </row>
    <row r="47" spans="1:5" x14ac:dyDescent="0.25">
      <c r="A47" s="9"/>
      <c r="B47" s="9">
        <v>34</v>
      </c>
      <c r="C47" s="10"/>
      <c r="D47" s="29" t="s">
        <v>54</v>
      </c>
      <c r="E47" s="53">
        <f>SUM(E48:E49)</f>
        <v>100</v>
      </c>
    </row>
    <row r="48" spans="1:5" x14ac:dyDescent="0.25">
      <c r="A48" s="9"/>
      <c r="B48" s="21"/>
      <c r="C48" s="10">
        <v>31</v>
      </c>
      <c r="D48" s="29" t="s">
        <v>29</v>
      </c>
      <c r="E48" s="53">
        <v>100</v>
      </c>
    </row>
    <row r="49" spans="1:5" x14ac:dyDescent="0.25">
      <c r="A49" s="9"/>
      <c r="B49" s="21"/>
      <c r="C49" s="10">
        <v>41</v>
      </c>
      <c r="D49" s="29" t="s">
        <v>76</v>
      </c>
      <c r="E49" s="53">
        <v>0</v>
      </c>
    </row>
    <row r="50" spans="1:5" x14ac:dyDescent="0.25">
      <c r="A50" s="11">
        <v>4</v>
      </c>
      <c r="B50" s="11"/>
      <c r="C50" s="11"/>
      <c r="D50" s="19" t="s">
        <v>21</v>
      </c>
      <c r="E50" s="55">
        <f>SUM(E51)</f>
        <v>290000</v>
      </c>
    </row>
    <row r="51" spans="1:5" x14ac:dyDescent="0.25">
      <c r="A51" s="12"/>
      <c r="B51" s="12">
        <v>42</v>
      </c>
      <c r="C51" s="12"/>
      <c r="D51" s="20" t="s">
        <v>77</v>
      </c>
      <c r="E51" s="53">
        <f>SUM(E52+E53)</f>
        <v>290000</v>
      </c>
    </row>
    <row r="52" spans="1:5" x14ac:dyDescent="0.25">
      <c r="A52" s="12"/>
      <c r="B52" s="12"/>
      <c r="C52" s="12">
        <v>41</v>
      </c>
      <c r="D52" s="20" t="s">
        <v>76</v>
      </c>
      <c r="E52" s="53">
        <v>290000</v>
      </c>
    </row>
    <row r="53" spans="1:5" x14ac:dyDescent="0.25">
      <c r="A53" s="12"/>
      <c r="B53" s="12"/>
      <c r="C53" s="12">
        <v>72</v>
      </c>
      <c r="D53" s="20" t="s">
        <v>95</v>
      </c>
      <c r="E53" s="53">
        <v>0</v>
      </c>
    </row>
    <row r="54" spans="1:5" x14ac:dyDescent="0.25">
      <c r="A54" s="8">
        <v>9</v>
      </c>
      <c r="B54" s="12">
        <v>92</v>
      </c>
      <c r="C54" s="10">
        <v>92</v>
      </c>
      <c r="D54" s="66" t="s">
        <v>108</v>
      </c>
      <c r="E54" s="55">
        <v>163261.51</v>
      </c>
    </row>
    <row r="55" spans="1:5" x14ac:dyDescent="0.25">
      <c r="A55" s="62"/>
      <c r="B55" s="63"/>
      <c r="C55" s="63"/>
      <c r="D55" s="61"/>
      <c r="E55" s="64"/>
    </row>
    <row r="65" spans="4:4" ht="15.75" thickBot="1" x14ac:dyDescent="0.3"/>
    <row r="66" spans="4:4" ht="16.5" thickTop="1" thickBot="1" x14ac:dyDescent="0.3">
      <c r="D66" s="65"/>
    </row>
    <row r="67" spans="4:4" ht="15.75" thickTop="1" x14ac:dyDescent="0.25"/>
  </sheetData>
  <sheetProtection selectLockedCells="1" selectUnlockedCells="1"/>
  <mergeCells count="4">
    <mergeCell ref="A29:E29"/>
    <mergeCell ref="A2:E2"/>
    <mergeCell ref="A4:E4"/>
    <mergeCell ref="A6:E6"/>
  </mergeCells>
  <conditionalFormatting sqref="J22:J24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2"/>
  <sheetViews>
    <sheetView topLeftCell="A13" workbookViewId="0">
      <selection activeCell="B33" sqref="B33"/>
    </sheetView>
  </sheetViews>
  <sheetFormatPr defaultRowHeight="15" x14ac:dyDescent="0.25"/>
  <cols>
    <col min="1" max="1" width="37.7109375" customWidth="1"/>
    <col min="2" max="2" width="39.28515625" style="51" customWidth="1"/>
    <col min="3" max="4" width="25.28515625" customWidth="1"/>
  </cols>
  <sheetData>
    <row r="1" spans="1:4" ht="36" x14ac:dyDescent="0.25">
      <c r="A1" s="4" t="s">
        <v>109</v>
      </c>
      <c r="B1" s="42"/>
      <c r="C1" s="5"/>
      <c r="D1" s="5"/>
    </row>
    <row r="2" spans="1:4" ht="18" x14ac:dyDescent="0.25">
      <c r="A2" s="4"/>
      <c r="B2" s="42"/>
      <c r="C2" s="5"/>
      <c r="D2" s="5"/>
    </row>
    <row r="3" spans="1:4" ht="15.75" customHeight="1" x14ac:dyDescent="0.25">
      <c r="A3" s="80" t="s">
        <v>102</v>
      </c>
      <c r="B3" s="80"/>
      <c r="C3" s="36"/>
      <c r="D3" s="36"/>
    </row>
    <row r="4" spans="1:4" ht="18" x14ac:dyDescent="0.25">
      <c r="A4" s="4"/>
      <c r="B4" s="42"/>
      <c r="C4" s="5"/>
      <c r="D4" s="5"/>
    </row>
    <row r="5" spans="1:4" x14ac:dyDescent="0.25">
      <c r="A5" s="18" t="s">
        <v>22</v>
      </c>
      <c r="B5" s="44" t="s">
        <v>88</v>
      </c>
    </row>
    <row r="6" spans="1:4" ht="15.75" customHeight="1" x14ac:dyDescent="0.25">
      <c r="A6" s="8" t="s">
        <v>42</v>
      </c>
      <c r="B6" s="55">
        <f>SUM(B7+B9+B11+B14+B17+B19)</f>
        <v>2655756.4</v>
      </c>
    </row>
    <row r="7" spans="1:4" ht="15.75" customHeight="1" x14ac:dyDescent="0.25">
      <c r="A7" s="8" t="s">
        <v>32</v>
      </c>
      <c r="B7" s="53">
        <v>2252193.7999999998</v>
      </c>
    </row>
    <row r="8" spans="1:4" x14ac:dyDescent="0.25">
      <c r="A8" s="30" t="s">
        <v>33</v>
      </c>
      <c r="B8" s="53">
        <v>2252193.7999999998</v>
      </c>
    </row>
    <row r="9" spans="1:4" x14ac:dyDescent="0.25">
      <c r="A9" s="8" t="s">
        <v>34</v>
      </c>
      <c r="B9" s="53">
        <f>SUM(B10)</f>
        <v>6000</v>
      </c>
    </row>
    <row r="10" spans="1:4" x14ac:dyDescent="0.25">
      <c r="A10" s="31" t="s">
        <v>35</v>
      </c>
      <c r="B10" s="53">
        <v>6000</v>
      </c>
    </row>
    <row r="11" spans="1:4" x14ac:dyDescent="0.25">
      <c r="A11" s="19" t="s">
        <v>90</v>
      </c>
      <c r="B11" s="53">
        <f>SUM(B12+B13)</f>
        <v>286492</v>
      </c>
    </row>
    <row r="12" spans="1:4" x14ac:dyDescent="0.25">
      <c r="A12" s="31" t="s">
        <v>78</v>
      </c>
      <c r="B12" s="53">
        <v>256492</v>
      </c>
    </row>
    <row r="13" spans="1:4" x14ac:dyDescent="0.25">
      <c r="A13" s="31" t="s">
        <v>98</v>
      </c>
      <c r="B13" s="53">
        <v>30000</v>
      </c>
    </row>
    <row r="14" spans="1:4" x14ac:dyDescent="0.25">
      <c r="A14" s="56" t="s">
        <v>59</v>
      </c>
      <c r="B14" s="53">
        <f>SUM(B15+B16)</f>
        <v>98512.2</v>
      </c>
    </row>
    <row r="15" spans="1:4" x14ac:dyDescent="0.25">
      <c r="A15" s="20" t="s">
        <v>103</v>
      </c>
      <c r="B15" s="53">
        <v>92512.2</v>
      </c>
    </row>
    <row r="16" spans="1:4" x14ac:dyDescent="0.25">
      <c r="A16" s="12" t="s">
        <v>104</v>
      </c>
      <c r="B16" s="53">
        <v>6000</v>
      </c>
    </row>
    <row r="17" spans="1:2" x14ac:dyDescent="0.25">
      <c r="A17" s="8" t="s">
        <v>100</v>
      </c>
      <c r="B17" s="53">
        <v>0</v>
      </c>
    </row>
    <row r="18" spans="1:2" x14ac:dyDescent="0.25">
      <c r="A18" s="54" t="s">
        <v>101</v>
      </c>
      <c r="B18" s="53">
        <v>0</v>
      </c>
    </row>
    <row r="19" spans="1:2" x14ac:dyDescent="0.25">
      <c r="A19" s="70" t="s">
        <v>85</v>
      </c>
      <c r="B19" s="69">
        <v>12558.4</v>
      </c>
    </row>
    <row r="20" spans="1:2" x14ac:dyDescent="0.25">
      <c r="A20" s="68" t="s">
        <v>86</v>
      </c>
      <c r="B20" s="69">
        <v>12558.4</v>
      </c>
    </row>
    <row r="25" spans="1:2" ht="15.75" x14ac:dyDescent="0.25">
      <c r="A25" s="80" t="s">
        <v>105</v>
      </c>
      <c r="B25" s="80"/>
    </row>
    <row r="26" spans="1:2" ht="18" x14ac:dyDescent="0.25">
      <c r="A26" s="4"/>
      <c r="B26" s="42"/>
    </row>
    <row r="27" spans="1:2" x14ac:dyDescent="0.25">
      <c r="A27" s="18" t="s">
        <v>22</v>
      </c>
      <c r="B27" s="52" t="s">
        <v>88</v>
      </c>
    </row>
    <row r="28" spans="1:2" x14ac:dyDescent="0.25">
      <c r="A28" s="8" t="s">
        <v>23</v>
      </c>
      <c r="B28" s="55">
        <f>SUM(B29+B31+B33+B36+B39+B41)</f>
        <v>2655756.4</v>
      </c>
    </row>
    <row r="29" spans="1:2" x14ac:dyDescent="0.25">
      <c r="A29" s="8" t="s">
        <v>32</v>
      </c>
      <c r="B29" s="53">
        <f>SUM(B30)</f>
        <v>2252193.7999999998</v>
      </c>
    </row>
    <row r="30" spans="1:2" x14ac:dyDescent="0.25">
      <c r="A30" s="30" t="s">
        <v>33</v>
      </c>
      <c r="B30" s="53">
        <v>2252193.7999999998</v>
      </c>
    </row>
    <row r="31" spans="1:2" x14ac:dyDescent="0.25">
      <c r="A31" s="8" t="s">
        <v>34</v>
      </c>
      <c r="B31" s="53">
        <f>SUM(B32)</f>
        <v>6000</v>
      </c>
    </row>
    <row r="32" spans="1:2" x14ac:dyDescent="0.25">
      <c r="A32" s="31" t="s">
        <v>35</v>
      </c>
      <c r="B32" s="53">
        <v>6000</v>
      </c>
    </row>
    <row r="33" spans="1:2" x14ac:dyDescent="0.25">
      <c r="A33" s="19" t="s">
        <v>90</v>
      </c>
      <c r="B33" s="53">
        <f>SUM(B34:B35)</f>
        <v>286492</v>
      </c>
    </row>
    <row r="34" spans="1:2" x14ac:dyDescent="0.25">
      <c r="A34" s="31" t="s">
        <v>78</v>
      </c>
      <c r="B34" s="53">
        <v>256492</v>
      </c>
    </row>
    <row r="35" spans="1:2" x14ac:dyDescent="0.25">
      <c r="A35" s="31" t="s">
        <v>98</v>
      </c>
      <c r="B35" s="53">
        <v>30000</v>
      </c>
    </row>
    <row r="36" spans="1:2" x14ac:dyDescent="0.25">
      <c r="A36" s="56" t="s">
        <v>59</v>
      </c>
      <c r="B36" s="53">
        <f>SUM(B37:B38)</f>
        <v>98512.2</v>
      </c>
    </row>
    <row r="37" spans="1:2" x14ac:dyDescent="0.25">
      <c r="A37" s="54" t="s">
        <v>84</v>
      </c>
      <c r="B37" s="53">
        <v>92512.2</v>
      </c>
    </row>
    <row r="38" spans="1:2" x14ac:dyDescent="0.25">
      <c r="A38" s="54" t="s">
        <v>99</v>
      </c>
      <c r="B38" s="53">
        <v>6000</v>
      </c>
    </row>
    <row r="39" spans="1:2" x14ac:dyDescent="0.25">
      <c r="A39" s="8" t="s">
        <v>100</v>
      </c>
      <c r="B39" s="53">
        <f>SUM(B40)</f>
        <v>0</v>
      </c>
    </row>
    <row r="40" spans="1:2" x14ac:dyDescent="0.25">
      <c r="A40" s="54" t="s">
        <v>101</v>
      </c>
      <c r="B40" s="53">
        <v>0</v>
      </c>
    </row>
    <row r="41" spans="1:2" x14ac:dyDescent="0.25">
      <c r="A41" s="70" t="s">
        <v>85</v>
      </c>
      <c r="B41" s="69">
        <v>12558.4</v>
      </c>
    </row>
    <row r="42" spans="1:2" x14ac:dyDescent="0.25">
      <c r="A42" s="72" t="s">
        <v>86</v>
      </c>
      <c r="B42" s="69">
        <v>12558.4</v>
      </c>
    </row>
  </sheetData>
  <mergeCells count="2">
    <mergeCell ref="A25:B25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3"/>
  <sheetViews>
    <sheetView workbookViewId="0">
      <selection activeCell="B5" sqref="B5"/>
    </sheetView>
  </sheetViews>
  <sheetFormatPr defaultRowHeight="15" x14ac:dyDescent="0.25"/>
  <cols>
    <col min="1" max="1" width="37.7109375" customWidth="1"/>
    <col min="2" max="2" width="40.28515625" style="51" customWidth="1"/>
    <col min="3" max="4" width="25.28515625" customWidth="1"/>
  </cols>
  <sheetData>
    <row r="1" spans="1:4" ht="36" x14ac:dyDescent="0.25">
      <c r="A1" s="4" t="s">
        <v>113</v>
      </c>
      <c r="B1" s="42"/>
      <c r="C1" s="5"/>
      <c r="D1" s="5"/>
    </row>
    <row r="2" spans="1:4" ht="18" x14ac:dyDescent="0.25">
      <c r="A2" s="4"/>
      <c r="B2" s="42"/>
      <c r="C2" s="5"/>
      <c r="D2" s="5"/>
    </row>
    <row r="3" spans="1:4" ht="15.75" customHeight="1" x14ac:dyDescent="0.25">
      <c r="A3" s="80" t="s">
        <v>43</v>
      </c>
      <c r="B3" s="80"/>
      <c r="C3" s="36"/>
      <c r="D3" s="36"/>
    </row>
    <row r="4" spans="1:4" ht="18" x14ac:dyDescent="0.25">
      <c r="A4" s="4"/>
      <c r="B4" s="42"/>
      <c r="C4" s="5"/>
      <c r="D4" s="5"/>
    </row>
    <row r="5" spans="1:4" x14ac:dyDescent="0.25">
      <c r="A5" s="18" t="s">
        <v>22</v>
      </c>
      <c r="B5" s="52" t="s">
        <v>88</v>
      </c>
    </row>
    <row r="6" spans="1:4" ht="15.75" customHeight="1" x14ac:dyDescent="0.25">
      <c r="A6" s="8" t="s">
        <v>23</v>
      </c>
      <c r="B6" s="55">
        <v>2655756.4</v>
      </c>
    </row>
    <row r="7" spans="1:4" ht="15.75" customHeight="1" x14ac:dyDescent="0.25">
      <c r="A7" s="8" t="s">
        <v>55</v>
      </c>
      <c r="B7" s="55">
        <v>2655756.4</v>
      </c>
    </row>
    <row r="8" spans="1:4" x14ac:dyDescent="0.25">
      <c r="A8" s="54" t="s">
        <v>56</v>
      </c>
      <c r="B8" s="53">
        <v>2655756.4</v>
      </c>
    </row>
    <row r="9" spans="1:4" x14ac:dyDescent="0.25">
      <c r="A9" s="29" t="s">
        <v>57</v>
      </c>
      <c r="B9" s="53">
        <v>2565756.4</v>
      </c>
    </row>
    <row r="10" spans="1:4" x14ac:dyDescent="0.25">
      <c r="A10" s="13" t="s">
        <v>58</v>
      </c>
      <c r="B10" s="53">
        <v>90000</v>
      </c>
    </row>
    <row r="11" spans="1:4" x14ac:dyDescent="0.25">
      <c r="A11" s="8"/>
      <c r="B11" s="53"/>
    </row>
    <row r="12" spans="1:4" x14ac:dyDescent="0.25">
      <c r="A12" s="31"/>
      <c r="B12" s="53"/>
    </row>
    <row r="13" spans="1:4" x14ac:dyDescent="0.25">
      <c r="A13" s="12"/>
      <c r="B13" s="53"/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tabSelected="1" topLeftCell="A10" workbookViewId="0">
      <selection activeCell="F39" sqref="F3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46.140625" customWidth="1"/>
    <col min="5" max="5" width="21.85546875" style="51" customWidth="1"/>
    <col min="6" max="7" width="24.28515625" customWidth="1"/>
  </cols>
  <sheetData>
    <row r="1" spans="1:7" ht="18" x14ac:dyDescent="0.25">
      <c r="A1" s="4"/>
      <c r="B1" s="4"/>
      <c r="C1" s="4"/>
      <c r="D1" s="4" t="s">
        <v>116</v>
      </c>
      <c r="E1" s="42"/>
      <c r="F1" s="5"/>
      <c r="G1" s="5"/>
    </row>
    <row r="2" spans="1:7" ht="18" x14ac:dyDescent="0.25">
      <c r="A2" s="4"/>
      <c r="B2" s="4"/>
      <c r="C2" s="4"/>
      <c r="D2" s="4"/>
      <c r="E2" s="42"/>
      <c r="F2" s="5"/>
      <c r="G2" s="5"/>
    </row>
    <row r="3" spans="1:7" ht="18" x14ac:dyDescent="0.25">
      <c r="A3" s="4"/>
      <c r="B3" s="4"/>
      <c r="C3" s="4"/>
      <c r="D3" s="4"/>
      <c r="E3" s="42"/>
      <c r="F3" s="5"/>
      <c r="G3" s="5"/>
    </row>
    <row r="4" spans="1:7" ht="18" customHeight="1" x14ac:dyDescent="0.25">
      <c r="A4" s="80" t="s">
        <v>24</v>
      </c>
      <c r="B4" s="80"/>
      <c r="C4" s="80"/>
      <c r="D4" s="80"/>
      <c r="E4" s="80"/>
      <c r="F4" s="33"/>
      <c r="G4" s="33"/>
    </row>
    <row r="5" spans="1:7" ht="18" x14ac:dyDescent="0.25">
      <c r="A5" s="4"/>
      <c r="B5" s="4"/>
      <c r="C5" s="4"/>
      <c r="D5" s="4"/>
      <c r="E5" s="42"/>
      <c r="F5" s="5"/>
      <c r="G5" s="5"/>
    </row>
    <row r="6" spans="1:7" ht="25.5" x14ac:dyDescent="0.25">
      <c r="A6" s="105" t="s">
        <v>26</v>
      </c>
      <c r="B6" s="106"/>
      <c r="C6" s="107"/>
      <c r="D6" s="17" t="s">
        <v>27</v>
      </c>
      <c r="E6" s="52" t="s">
        <v>88</v>
      </c>
    </row>
    <row r="7" spans="1:7" x14ac:dyDescent="0.25">
      <c r="A7" s="111" t="s">
        <v>60</v>
      </c>
      <c r="B7" s="112"/>
      <c r="C7" s="113"/>
      <c r="D7" s="39" t="s">
        <v>61</v>
      </c>
      <c r="E7" s="55">
        <f>SUM(E8)</f>
        <v>2655756.4</v>
      </c>
    </row>
    <row r="8" spans="1:7" x14ac:dyDescent="0.25">
      <c r="A8" s="102" t="s">
        <v>62</v>
      </c>
      <c r="B8" s="103"/>
      <c r="C8" s="104"/>
      <c r="D8" s="39" t="s">
        <v>61</v>
      </c>
      <c r="E8" s="55">
        <f>SUM(E9)</f>
        <v>2655756.4</v>
      </c>
    </row>
    <row r="9" spans="1:7" x14ac:dyDescent="0.25">
      <c r="A9" s="108" t="s">
        <v>110</v>
      </c>
      <c r="B9" s="109"/>
      <c r="C9" s="110"/>
      <c r="D9" s="39" t="s">
        <v>111</v>
      </c>
      <c r="E9" s="55">
        <f>SUM(E10+E39+E44)</f>
        <v>2655756.4</v>
      </c>
    </row>
    <row r="10" spans="1:7" ht="25.5" x14ac:dyDescent="0.25">
      <c r="A10" s="99" t="s">
        <v>63</v>
      </c>
      <c r="B10" s="100"/>
      <c r="C10" s="101"/>
      <c r="D10" s="39" t="s">
        <v>64</v>
      </c>
      <c r="E10" s="55">
        <f>SUM(E11+E18+E29+E34)</f>
        <v>2638500.4</v>
      </c>
    </row>
    <row r="11" spans="1:7" x14ac:dyDescent="0.25">
      <c r="A11" s="93" t="s">
        <v>72</v>
      </c>
      <c r="B11" s="94"/>
      <c r="C11" s="95"/>
      <c r="D11" s="39" t="s">
        <v>20</v>
      </c>
      <c r="E11" s="55">
        <f>SUM(E12+E14+E16)</f>
        <v>2022250</v>
      </c>
    </row>
    <row r="12" spans="1:7" x14ac:dyDescent="0.25">
      <c r="A12" s="90" t="s">
        <v>66</v>
      </c>
      <c r="B12" s="91"/>
      <c r="C12" s="92"/>
      <c r="D12" s="28" t="s">
        <v>65</v>
      </c>
      <c r="E12" s="53">
        <v>1929737.8</v>
      </c>
    </row>
    <row r="13" spans="1:7" x14ac:dyDescent="0.25">
      <c r="A13" s="96">
        <v>31</v>
      </c>
      <c r="B13" s="97"/>
      <c r="C13" s="98"/>
      <c r="D13" s="28" t="s">
        <v>20</v>
      </c>
      <c r="E13" s="53">
        <v>1929737.8</v>
      </c>
    </row>
    <row r="14" spans="1:7" ht="15.75" customHeight="1" x14ac:dyDescent="0.25">
      <c r="A14" s="60"/>
      <c r="B14" s="59"/>
      <c r="C14" s="57" t="s">
        <v>87</v>
      </c>
      <c r="D14" s="28" t="s">
        <v>82</v>
      </c>
      <c r="E14" s="53">
        <v>92512.2</v>
      </c>
    </row>
    <row r="15" spans="1:7" x14ac:dyDescent="0.25">
      <c r="A15" s="60"/>
      <c r="B15" s="59"/>
      <c r="C15" s="57">
        <v>31</v>
      </c>
      <c r="D15" s="28" t="s">
        <v>20</v>
      </c>
      <c r="E15" s="53">
        <v>0</v>
      </c>
    </row>
    <row r="16" spans="1:7" x14ac:dyDescent="0.25">
      <c r="A16" s="60"/>
      <c r="B16" s="59"/>
      <c r="C16" s="57" t="s">
        <v>80</v>
      </c>
      <c r="D16" s="28" t="s">
        <v>83</v>
      </c>
      <c r="E16" s="53">
        <f>SUM(E17)</f>
        <v>0</v>
      </c>
    </row>
    <row r="17" spans="1:5" x14ac:dyDescent="0.25">
      <c r="A17" s="60"/>
      <c r="B17" s="59"/>
      <c r="C17" s="57">
        <v>31</v>
      </c>
      <c r="D17" s="28" t="s">
        <v>20</v>
      </c>
      <c r="E17" s="53">
        <v>0</v>
      </c>
    </row>
    <row r="18" spans="1:5" x14ac:dyDescent="0.25">
      <c r="A18" s="93" t="s">
        <v>112</v>
      </c>
      <c r="B18" s="94"/>
      <c r="C18" s="95"/>
      <c r="D18" s="39" t="s">
        <v>28</v>
      </c>
      <c r="E18" s="55">
        <f>SUM(E19+E21+E23+E25+E27)</f>
        <v>326150.40000000002</v>
      </c>
    </row>
    <row r="19" spans="1:5" x14ac:dyDescent="0.25">
      <c r="A19" s="90" t="s">
        <v>71</v>
      </c>
      <c r="B19" s="91"/>
      <c r="C19" s="92"/>
      <c r="D19" s="28" t="s">
        <v>65</v>
      </c>
      <c r="E19" s="53">
        <v>90200</v>
      </c>
    </row>
    <row r="20" spans="1:5" x14ac:dyDescent="0.25">
      <c r="A20" s="40"/>
      <c r="B20" s="41"/>
      <c r="C20" s="57">
        <v>32</v>
      </c>
      <c r="D20" s="28" t="s">
        <v>28</v>
      </c>
      <c r="E20" s="53">
        <v>90200</v>
      </c>
    </row>
    <row r="21" spans="1:5" x14ac:dyDescent="0.25">
      <c r="A21" s="40"/>
      <c r="B21" s="41"/>
      <c r="C21" s="57" t="s">
        <v>68</v>
      </c>
      <c r="D21" s="28" t="s">
        <v>29</v>
      </c>
      <c r="E21" s="53">
        <v>6000</v>
      </c>
    </row>
    <row r="22" spans="1:5" x14ac:dyDescent="0.25">
      <c r="A22" s="40"/>
      <c r="B22" s="41"/>
      <c r="C22" s="57">
        <v>31</v>
      </c>
      <c r="D22" s="28" t="s">
        <v>28</v>
      </c>
      <c r="E22" s="53">
        <v>6000</v>
      </c>
    </row>
    <row r="23" spans="1:5" x14ac:dyDescent="0.25">
      <c r="A23" s="40"/>
      <c r="B23" s="41"/>
      <c r="C23" s="57" t="s">
        <v>79</v>
      </c>
      <c r="D23" s="28" t="s">
        <v>76</v>
      </c>
      <c r="E23" s="53">
        <f>SUM(E24)</f>
        <v>211392</v>
      </c>
    </row>
    <row r="24" spans="1:5" x14ac:dyDescent="0.25">
      <c r="A24" s="40"/>
      <c r="B24" s="41"/>
      <c r="C24" s="57">
        <v>32</v>
      </c>
      <c r="D24" s="28" t="s">
        <v>28</v>
      </c>
      <c r="E24" s="53">
        <v>211392</v>
      </c>
    </row>
    <row r="25" spans="1:5" x14ac:dyDescent="0.25">
      <c r="A25" s="40"/>
      <c r="B25" s="41"/>
      <c r="C25" s="57" t="s">
        <v>80</v>
      </c>
      <c r="D25" s="28" t="s">
        <v>83</v>
      </c>
      <c r="E25" s="53">
        <v>12558.4</v>
      </c>
    </row>
    <row r="26" spans="1:5" x14ac:dyDescent="0.25">
      <c r="A26" s="40"/>
      <c r="B26" s="41"/>
      <c r="C26" s="57">
        <v>32</v>
      </c>
      <c r="D26" s="28" t="s">
        <v>28</v>
      </c>
      <c r="E26" s="53">
        <v>12558.4</v>
      </c>
    </row>
    <row r="27" spans="1:5" x14ac:dyDescent="0.25">
      <c r="A27" s="40"/>
      <c r="B27" s="41"/>
      <c r="C27" s="57" t="s">
        <v>106</v>
      </c>
      <c r="D27" s="28" t="s">
        <v>97</v>
      </c>
      <c r="E27" s="53">
        <v>6000</v>
      </c>
    </row>
    <row r="28" spans="1:5" x14ac:dyDescent="0.25">
      <c r="A28" s="40"/>
      <c r="B28" s="41"/>
      <c r="C28" s="57">
        <v>32</v>
      </c>
      <c r="D28" s="28" t="s">
        <v>28</v>
      </c>
      <c r="E28" s="53">
        <v>6000</v>
      </c>
    </row>
    <row r="29" spans="1:5" x14ac:dyDescent="0.25">
      <c r="A29" s="93" t="s">
        <v>117</v>
      </c>
      <c r="B29" s="94"/>
      <c r="C29" s="95"/>
      <c r="D29" s="39" t="s">
        <v>54</v>
      </c>
      <c r="E29" s="55">
        <f>SUM(E31+E33)</f>
        <v>100</v>
      </c>
    </row>
    <row r="30" spans="1:5" x14ac:dyDescent="0.25">
      <c r="A30" s="40"/>
      <c r="B30" s="41"/>
      <c r="C30" s="57" t="s">
        <v>68</v>
      </c>
      <c r="D30" s="28" t="s">
        <v>29</v>
      </c>
      <c r="E30" s="53">
        <v>0</v>
      </c>
    </row>
    <row r="31" spans="1:5" x14ac:dyDescent="0.25">
      <c r="A31" s="40"/>
      <c r="B31" s="41"/>
      <c r="C31" s="57">
        <v>34</v>
      </c>
      <c r="D31" s="28" t="s">
        <v>54</v>
      </c>
      <c r="E31" s="53">
        <v>0</v>
      </c>
    </row>
    <row r="32" spans="1:5" x14ac:dyDescent="0.25">
      <c r="A32" s="40"/>
      <c r="B32" s="41"/>
      <c r="C32" s="57" t="s">
        <v>79</v>
      </c>
      <c r="D32" s="28" t="s">
        <v>76</v>
      </c>
      <c r="E32" s="53">
        <v>100</v>
      </c>
    </row>
    <row r="33" spans="1:5" x14ac:dyDescent="0.25">
      <c r="A33" s="40"/>
      <c r="B33" s="41"/>
      <c r="C33" s="57">
        <v>34</v>
      </c>
      <c r="D33" s="28" t="s">
        <v>54</v>
      </c>
      <c r="E33" s="53">
        <v>100</v>
      </c>
    </row>
    <row r="34" spans="1:5" x14ac:dyDescent="0.25">
      <c r="A34" s="93" t="s">
        <v>115</v>
      </c>
      <c r="B34" s="94"/>
      <c r="C34" s="95"/>
      <c r="D34" s="39" t="s">
        <v>69</v>
      </c>
      <c r="E34" s="55">
        <f>SUM(E35+E37)</f>
        <v>290000</v>
      </c>
    </row>
    <row r="35" spans="1:5" x14ac:dyDescent="0.25">
      <c r="A35" s="38"/>
      <c r="B35" s="59"/>
      <c r="C35" s="57" t="s">
        <v>79</v>
      </c>
      <c r="D35" s="28" t="s">
        <v>76</v>
      </c>
      <c r="E35" s="53">
        <v>45000</v>
      </c>
    </row>
    <row r="36" spans="1:5" x14ac:dyDescent="0.25">
      <c r="A36" s="38"/>
      <c r="B36" s="58"/>
      <c r="C36" s="57">
        <v>42</v>
      </c>
      <c r="D36" s="28" t="s">
        <v>70</v>
      </c>
      <c r="E36" s="53">
        <v>45000</v>
      </c>
    </row>
    <row r="37" spans="1:5" x14ac:dyDescent="0.25">
      <c r="A37" s="38"/>
      <c r="B37" s="58"/>
      <c r="C37" s="57" t="s">
        <v>66</v>
      </c>
      <c r="D37" s="28" t="s">
        <v>65</v>
      </c>
      <c r="E37" s="53">
        <f>SUM(E38)</f>
        <v>245000</v>
      </c>
    </row>
    <row r="38" spans="1:5" x14ac:dyDescent="0.25">
      <c r="A38" s="38"/>
      <c r="B38" s="58"/>
      <c r="C38" s="57">
        <v>42</v>
      </c>
      <c r="D38" s="28" t="s">
        <v>70</v>
      </c>
      <c r="E38" s="53">
        <v>245000</v>
      </c>
    </row>
    <row r="39" spans="1:5" ht="14.45" customHeight="1" x14ac:dyDescent="0.25">
      <c r="A39" s="99" t="s">
        <v>67</v>
      </c>
      <c r="B39" s="100"/>
      <c r="C39" s="101"/>
      <c r="D39" s="39" t="s">
        <v>73</v>
      </c>
      <c r="E39" s="55">
        <v>17256</v>
      </c>
    </row>
    <row r="40" spans="1:5" ht="14.25" customHeight="1" x14ac:dyDescent="0.25">
      <c r="A40" s="93" t="s">
        <v>118</v>
      </c>
      <c r="B40" s="94"/>
      <c r="C40" s="95"/>
      <c r="D40" s="39" t="s">
        <v>74</v>
      </c>
      <c r="E40" s="53">
        <f>SUM(E41)</f>
        <v>16776</v>
      </c>
    </row>
    <row r="41" spans="1:5" ht="15" customHeight="1" x14ac:dyDescent="0.25">
      <c r="A41" s="90" t="s">
        <v>66</v>
      </c>
      <c r="B41" s="91"/>
      <c r="C41" s="92"/>
      <c r="D41" s="28" t="s">
        <v>65</v>
      </c>
      <c r="E41" s="53">
        <v>16776</v>
      </c>
    </row>
    <row r="42" spans="1:5" ht="15" customHeight="1" x14ac:dyDescent="0.25">
      <c r="A42" s="96">
        <v>31</v>
      </c>
      <c r="B42" s="97"/>
      <c r="C42" s="98"/>
      <c r="D42" s="28" t="s">
        <v>20</v>
      </c>
      <c r="E42" s="53">
        <v>16776</v>
      </c>
    </row>
    <row r="43" spans="1:5" ht="15" customHeight="1" x14ac:dyDescent="0.25">
      <c r="A43" s="60"/>
      <c r="B43" s="59"/>
      <c r="C43" s="57">
        <v>32</v>
      </c>
      <c r="D43" s="28" t="s">
        <v>28</v>
      </c>
      <c r="E43" s="53">
        <v>480</v>
      </c>
    </row>
    <row r="44" spans="1:5" ht="15" customHeight="1" x14ac:dyDescent="0.25">
      <c r="A44" s="90"/>
      <c r="B44" s="91"/>
      <c r="C44" s="92"/>
      <c r="D44" s="39"/>
      <c r="E44" s="55"/>
    </row>
  </sheetData>
  <mergeCells count="18">
    <mergeCell ref="A8:C8"/>
    <mergeCell ref="A18:C18"/>
    <mergeCell ref="A19:C19"/>
    <mergeCell ref="A29:C29"/>
    <mergeCell ref="A4:E4"/>
    <mergeCell ref="A10:C10"/>
    <mergeCell ref="A11:C11"/>
    <mergeCell ref="A6:C6"/>
    <mergeCell ref="A9:C9"/>
    <mergeCell ref="A7:C7"/>
    <mergeCell ref="A44:C44"/>
    <mergeCell ref="A12:C12"/>
    <mergeCell ref="A34:C34"/>
    <mergeCell ref="A13:C13"/>
    <mergeCell ref="A42:C42"/>
    <mergeCell ref="A39:C39"/>
    <mergeCell ref="A40:C40"/>
    <mergeCell ref="A41:C41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List2</vt:lpstr>
      <vt:lpstr>' Račun prihoda i rashoda'!Print_Area</vt:lpstr>
      <vt:lpstr>SAŽETAK!Print_Area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Sunce-PC3</cp:lastModifiedBy>
  <cp:lastPrinted>2025-07-29T12:03:41Z</cp:lastPrinted>
  <dcterms:created xsi:type="dcterms:W3CDTF">2022-08-12T12:51:27Z</dcterms:created>
  <dcterms:modified xsi:type="dcterms:W3CDTF">2025-07-29T12:09:11Z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